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pJVJNlI6jrJria4SBxYugp18dc7zrOqa2fZvFImGv6WiHQd8QLflPo2ur5GNwrknIhPDPAYHo8Xi92CPbGgZJA==" workbookSaltValue="Xi8ESb8ta+z9l29wogUVuA==" workbookSpinCount="100000" lockStructure="1"/>
  <bookViews>
    <workbookView xWindow="240" yWindow="105" windowWidth="14805" windowHeight="8010"/>
  </bookViews>
  <sheets>
    <sheet name="活動表" sheetId="4" r:id="rId1"/>
    <sheet name="積算表" sheetId="1" r:id="rId2"/>
    <sheet name="別表" sheetId="5" r:id="rId3"/>
  </sheets>
  <definedNames>
    <definedName name="_xlnm.Print_Area" localSheetId="0">活動表!$A$1:$J$27</definedName>
    <definedName name="_xlnm.Print_Area" localSheetId="1">積算表!$A$1:$J$61</definedName>
    <definedName name="_xlnm.Print_Area" localSheetId="2">別表!$A$1:$A$17</definedName>
  </definedNames>
  <calcPr calcId="162913"/>
</workbook>
</file>

<file path=xl/calcChain.xml><?xml version="1.0" encoding="utf-8"?>
<calcChain xmlns="http://schemas.openxmlformats.org/spreadsheetml/2006/main">
  <c r="E19" i="1" l="1"/>
  <c r="G49" i="1"/>
  <c r="C37" i="1"/>
  <c r="F56" i="1" l="1"/>
  <c r="G54" i="1" s="1"/>
  <c r="H37" i="1"/>
  <c r="H32" i="1"/>
  <c r="D1" i="1"/>
  <c r="C24" i="4"/>
  <c r="G24" i="4" l="1"/>
  <c r="E24" i="1" s="1"/>
  <c r="H27" i="1" s="1"/>
  <c r="D39" i="1" s="1"/>
  <c r="H41" i="1" l="1"/>
  <c r="G60" i="1" s="1"/>
</calcChain>
</file>

<file path=xl/sharedStrings.xml><?xml version="1.0" encoding="utf-8"?>
<sst xmlns="http://schemas.openxmlformats.org/spreadsheetml/2006/main" count="97" uniqueCount="81">
  <si>
    <t>自治会名</t>
    <rPh sb="0" eb="4">
      <t>ジチカイメイ</t>
    </rPh>
    <phoneticPr fontId="1"/>
  </si>
  <si>
    <t>防犯灯補助（B）</t>
    <rPh sb="0" eb="3">
      <t>ボウハントウ</t>
    </rPh>
    <rPh sb="3" eb="5">
      <t>ホジョ</t>
    </rPh>
    <phoneticPr fontId="1"/>
  </si>
  <si>
    <t>世帯</t>
    <rPh sb="0" eb="2">
      <t>セタイ</t>
    </rPh>
    <phoneticPr fontId="1"/>
  </si>
  <si>
    <t>世帯数</t>
  </si>
  <si>
    <t>金額</t>
  </si>
  <si>
    <t>30世帯未満</t>
  </si>
  <si>
    <t>30世帯以上70世帯未満</t>
  </si>
  <si>
    <t>70世帯以上100世帯未満</t>
  </si>
  <si>
    <t>100世帯以上150世帯未満</t>
  </si>
  <si>
    <t>150世帯以上200世帯未満</t>
  </si>
  <si>
    <t>200世帯以上250世帯未満</t>
  </si>
  <si>
    <t>250世帯以上300世帯未満</t>
  </si>
  <si>
    <t>300世帯以上400世帯未満</t>
  </si>
  <si>
    <t>400世帯以上500世帯未満</t>
  </si>
  <si>
    <t>500世帯以上600世帯未満</t>
  </si>
  <si>
    <t>600世帯以上700世帯未満</t>
  </si>
  <si>
    <t>700世帯以上800世帯未満</t>
  </si>
  <si>
    <t>800世帯以上1,000世帯未満</t>
  </si>
  <si>
    <t>1,000世帯以上1,400世帯未満</t>
  </si>
  <si>
    <t>1,400世帯以上</t>
  </si>
  <si>
    <t>円</t>
    <phoneticPr fontId="1"/>
  </si>
  <si>
    <t>円</t>
    <phoneticPr fontId="1"/>
  </si>
  <si>
    <t>①世帯数をもとに、下の表を参照して上限額を記載してください。</t>
    <rPh sb="1" eb="4">
      <t>セタイスウ</t>
    </rPh>
    <rPh sb="9" eb="10">
      <t>シタ</t>
    </rPh>
    <rPh sb="11" eb="12">
      <t>ヒョウ</t>
    </rPh>
    <rPh sb="13" eb="15">
      <t>サンショウ</t>
    </rPh>
    <rPh sb="17" eb="20">
      <t>ジョウゲンガク</t>
    </rPh>
    <rPh sb="21" eb="23">
      <t>キサイ</t>
    </rPh>
    <phoneticPr fontId="1"/>
  </si>
  <si>
    <t>円</t>
    <rPh sb="0" eb="1">
      <t>エン</t>
    </rPh>
    <phoneticPr fontId="1"/>
  </si>
  <si>
    <r>
      <rPr>
        <sz val="12"/>
        <color theme="1"/>
        <rFont val="UD デジタル 教科書体 NP-B"/>
        <family val="1"/>
        <charset val="128"/>
      </rPr>
      <t>①</t>
    </r>
    <r>
      <rPr>
        <sz val="12"/>
        <color theme="1"/>
        <rFont val="ＭＳ Ｐゴシック"/>
        <family val="2"/>
        <scheme val="minor"/>
      </rPr>
      <t>と</t>
    </r>
    <r>
      <rPr>
        <sz val="12"/>
        <color theme="1"/>
        <rFont val="UD デジタル 教科書体 NP-B"/>
        <family val="1"/>
        <charset val="128"/>
      </rPr>
      <t>②</t>
    </r>
    <r>
      <rPr>
        <sz val="12"/>
        <color theme="1"/>
        <rFont val="ＭＳ Ｐゴシック"/>
        <family val="2"/>
        <scheme val="minor"/>
      </rPr>
      <t>、どちらの金額が大きいですか？</t>
    </r>
    <rPh sb="8" eb="10">
      <t>キンガク</t>
    </rPh>
    <rPh sb="11" eb="12">
      <t>オオ</t>
    </rPh>
    <phoneticPr fontId="1"/>
  </si>
  <si>
    <t>②裏面の活動表（予定）で算出した活動補助基準額を転記してください。</t>
    <rPh sb="1" eb="3">
      <t>ウラメン</t>
    </rPh>
    <rPh sb="4" eb="6">
      <t>カツドウ</t>
    </rPh>
    <rPh sb="6" eb="7">
      <t>ヒョウ</t>
    </rPh>
    <rPh sb="8" eb="10">
      <t>ヨテイ</t>
    </rPh>
    <rPh sb="12" eb="14">
      <t>サンシュツ</t>
    </rPh>
    <rPh sb="16" eb="18">
      <t>カツドウ</t>
    </rPh>
    <rPh sb="18" eb="20">
      <t>ホジョ</t>
    </rPh>
    <rPh sb="20" eb="22">
      <t>キジュン</t>
    </rPh>
    <rPh sb="22" eb="23">
      <t>ガク</t>
    </rPh>
    <rPh sb="24" eb="26">
      <t>テンキ</t>
    </rPh>
    <phoneticPr fontId="1"/>
  </si>
  <si>
    <t>灯数</t>
    <rPh sb="0" eb="2">
      <t>トウスウ</t>
    </rPh>
    <phoneticPr fontId="1"/>
  </si>
  <si>
    <t>×　単価</t>
    <rPh sb="2" eb="4">
      <t>タンカ</t>
    </rPh>
    <phoneticPr fontId="1"/>
  </si>
  <si>
    <t>円　＝</t>
    <rPh sb="0" eb="1">
      <t>エン</t>
    </rPh>
    <phoneticPr fontId="1"/>
  </si>
  <si>
    <t>防犯灯補助（B）</t>
    <rPh sb="0" eb="3">
      <t>ボウハントウ</t>
    </rPh>
    <phoneticPr fontId="1"/>
  </si>
  <si>
    <t xml:space="preserve"> </t>
    <phoneticPr fontId="1"/>
  </si>
  <si>
    <t>世帯数</t>
    <rPh sb="0" eb="3">
      <t>セタイスウ</t>
    </rPh>
    <phoneticPr fontId="1"/>
  </si>
  <si>
    <t>配布物補助（C）</t>
    <phoneticPr fontId="1"/>
  </si>
  <si>
    <t>０円</t>
    <phoneticPr fontId="1"/>
  </si>
  <si>
    <t>防犯・見守り活動の予定なし　→</t>
    <rPh sb="0" eb="2">
      <t>ボウハン</t>
    </rPh>
    <rPh sb="3" eb="5">
      <t>ミマモ</t>
    </rPh>
    <rPh sb="6" eb="8">
      <t>カツドウ</t>
    </rPh>
    <rPh sb="9" eb="11">
      <t>ヨテイ</t>
    </rPh>
    <phoneticPr fontId="1"/>
  </si>
  <si>
    <t>200世帯未満　→　10,000円</t>
    <rPh sb="3" eb="5">
      <t>セタイ</t>
    </rPh>
    <rPh sb="5" eb="7">
      <t>ミマン</t>
    </rPh>
    <rPh sb="12" eb="17">
      <t>000エン</t>
    </rPh>
    <phoneticPr fontId="1"/>
  </si>
  <si>
    <t>200世帯以上　→　20,000円</t>
    <rPh sb="3" eb="7">
      <t>セタイイジョウ</t>
    </rPh>
    <rPh sb="16" eb="17">
      <t>エン</t>
    </rPh>
    <phoneticPr fontId="1"/>
  </si>
  <si>
    <t>自治会連合会加盟補助（E）</t>
    <phoneticPr fontId="1"/>
  </si>
  <si>
    <t>防犯・見守り活動推進補助（D)</t>
    <phoneticPr fontId="1"/>
  </si>
  <si>
    <t>単価</t>
    <rPh sb="0" eb="2">
      <t>タンカ</t>
    </rPh>
    <phoneticPr fontId="1"/>
  </si>
  <si>
    <t>　×　</t>
    <phoneticPr fontId="1"/>
  </si>
  <si>
    <t>①上限額</t>
    <phoneticPr fontId="1"/>
  </si>
  <si>
    <t>②活動補助基準額</t>
    <phoneticPr fontId="1"/>
  </si>
  <si>
    <t>配布物補助（C）</t>
    <phoneticPr fontId="1"/>
  </si>
  <si>
    <t>円</t>
    <rPh sb="0" eb="1">
      <t>エン</t>
    </rPh>
    <phoneticPr fontId="1"/>
  </si>
  <si>
    <t>上記の表より</t>
    <rPh sb="0" eb="2">
      <t>ジョウキ</t>
    </rPh>
    <rPh sb="3" eb="4">
      <t>ヒョウ</t>
    </rPh>
    <phoneticPr fontId="1"/>
  </si>
  <si>
    <r>
      <rPr>
        <sz val="11"/>
        <color theme="1"/>
        <rFont val="UD デジタル 教科書体 NP-B"/>
        <family val="1"/>
        <charset val="128"/>
      </rPr>
      <t>①</t>
    </r>
    <r>
      <rPr>
        <sz val="11"/>
        <color theme="1"/>
        <rFont val="ＭＳ Ｐゴシック"/>
        <family val="2"/>
        <scheme val="minor"/>
      </rPr>
      <t>のほうが大きい→</t>
    </r>
    <r>
      <rPr>
        <sz val="11"/>
        <color theme="1"/>
        <rFont val="UD デジタル 教科書体 NP-B"/>
        <family val="1"/>
        <charset val="128"/>
      </rPr>
      <t>②</t>
    </r>
    <r>
      <rPr>
        <sz val="11"/>
        <color theme="1"/>
        <rFont val="ＭＳ Ｐゴシック"/>
        <family val="2"/>
        <scheme val="minor"/>
      </rPr>
      <t>を右欄に記載</t>
    </r>
    <rPh sb="5" eb="6">
      <t>オオ</t>
    </rPh>
    <rPh sb="11" eb="13">
      <t>ミギラン</t>
    </rPh>
    <rPh sb="14" eb="16">
      <t>キサイ</t>
    </rPh>
    <phoneticPr fontId="1"/>
  </si>
  <si>
    <r>
      <rPr>
        <sz val="11"/>
        <color theme="1"/>
        <rFont val="UD デジタル 教科書体 NP-B"/>
        <family val="1"/>
        <charset val="128"/>
      </rPr>
      <t>②</t>
    </r>
    <r>
      <rPr>
        <sz val="11"/>
        <color theme="1"/>
        <rFont val="ＭＳ Ｐゴシック"/>
        <family val="2"/>
        <scheme val="minor"/>
      </rPr>
      <t>のほうが大きい→</t>
    </r>
    <r>
      <rPr>
        <sz val="11"/>
        <color theme="1"/>
        <rFont val="UD デジタル 教科書体 NP-B"/>
        <family val="1"/>
        <charset val="128"/>
      </rPr>
      <t>①</t>
    </r>
    <r>
      <rPr>
        <sz val="11"/>
        <color theme="1"/>
        <rFont val="ＭＳ Ｐゴシック"/>
        <family val="2"/>
        <scheme val="minor"/>
      </rPr>
      <t>を右欄に記載</t>
    </r>
    <rPh sb="5" eb="6">
      <t>オオ</t>
    </rPh>
    <rPh sb="14" eb="16">
      <t>キサイ</t>
    </rPh>
    <phoneticPr fontId="1"/>
  </si>
  <si>
    <t>防犯・見守り活動の予定あり　→</t>
    <rPh sb="0" eb="2">
      <t>ボウハン</t>
    </rPh>
    <rPh sb="3" eb="5">
      <t>ミマモ</t>
    </rPh>
    <rPh sb="6" eb="8">
      <t>カツドウ</t>
    </rPh>
    <rPh sb="9" eb="11">
      <t>ヨテイ</t>
    </rPh>
    <phoneticPr fontId="1"/>
  </si>
  <si>
    <t>　加盟していない　→　０円</t>
    <phoneticPr fontId="1"/>
  </si>
  <si>
    <t>　加盟している　→　世帯数</t>
    <phoneticPr fontId="1"/>
  </si>
  <si>
    <t>０円、1万円、2万円のうち該当する金額を記載</t>
    <rPh sb="1" eb="2">
      <t>エン</t>
    </rPh>
    <rPh sb="4" eb="6">
      <t>マンエン</t>
    </rPh>
    <rPh sb="8" eb="10">
      <t>マンエン</t>
    </rPh>
    <rPh sb="13" eb="15">
      <t>ガイトウ</t>
    </rPh>
    <rPh sb="17" eb="19">
      <t>キンガク</t>
    </rPh>
    <rPh sb="20" eb="22">
      <t>キサイ</t>
    </rPh>
    <phoneticPr fontId="1"/>
  </si>
  <si>
    <t>自治連に加盟している場合のみ計算して記載</t>
    <rPh sb="0" eb="3">
      <t>ジチレン</t>
    </rPh>
    <rPh sb="4" eb="6">
      <t>カメイ</t>
    </rPh>
    <rPh sb="10" eb="12">
      <t>バアイ</t>
    </rPh>
    <rPh sb="14" eb="16">
      <t>ケイサン</t>
    </rPh>
    <rPh sb="18" eb="20">
      <t>キサイ</t>
    </rPh>
    <phoneticPr fontId="1"/>
  </si>
  <si>
    <t>□</t>
    <phoneticPr fontId="1"/>
  </si>
  <si>
    <t>職員
チェック欄</t>
    <rPh sb="0" eb="2">
      <t>ショクイン</t>
    </rPh>
    <rPh sb="7" eb="8">
      <t>ラン</t>
    </rPh>
    <phoneticPr fontId="1"/>
  </si>
  <si>
    <t>自治会連合会加盟補助（E）</t>
    <phoneticPr fontId="1"/>
  </si>
  <si>
    <t>防犯・見守り活動推進補助（D）</t>
    <phoneticPr fontId="1"/>
  </si>
  <si>
    <t>活動補助（A）</t>
    <rPh sb="0" eb="2">
      <t>カツドウ</t>
    </rPh>
    <rPh sb="2" eb="4">
      <t>ホジョ</t>
    </rPh>
    <phoneticPr fontId="1"/>
  </si>
  <si>
    <t>　この自治会活動表は、「立川市住民自治団体活動補助金」の活動補助基準額を算定</t>
    <phoneticPr fontId="1"/>
  </si>
  <si>
    <t>実施時期</t>
    <phoneticPr fontId="1"/>
  </si>
  <si>
    <t>内　　容</t>
    <phoneticPr fontId="1"/>
  </si>
  <si>
    <t>予算額</t>
    <phoneticPr fontId="1"/>
  </si>
  <si>
    <t>防犯・見守り活動は〇</t>
    <rPh sb="0" eb="2">
      <t>ボウハン</t>
    </rPh>
    <rPh sb="3" eb="5">
      <t>ミマモ</t>
    </rPh>
    <rPh sb="6" eb="8">
      <t>カツドウ</t>
    </rPh>
    <phoneticPr fontId="1"/>
  </si>
  <si>
    <t>活動名称</t>
    <rPh sb="0" eb="2">
      <t>カツドウ</t>
    </rPh>
    <rPh sb="2" eb="4">
      <t>メイショウ</t>
    </rPh>
    <phoneticPr fontId="1"/>
  </si>
  <si>
    <t>÷２　＝</t>
    <phoneticPr fontId="1"/>
  </si>
  <si>
    <t>裏面の活動表より「活動補助基準額」</t>
    <rPh sb="0" eb="2">
      <t>リメン</t>
    </rPh>
    <phoneticPr fontId="1"/>
  </si>
  <si>
    <r>
      <rPr>
        <sz val="11"/>
        <color theme="1"/>
        <rFont val="HG丸ｺﾞｼｯｸM-PRO"/>
        <family val="3"/>
        <charset val="128"/>
      </rPr>
      <t>裏面積算表の</t>
    </r>
    <r>
      <rPr>
        <sz val="11"/>
        <color theme="1"/>
        <rFont val="UD デジタル 教科書体 NP-B"/>
        <family val="1"/>
        <charset val="128"/>
      </rPr>
      <t>②活動補助基準額</t>
    </r>
    <r>
      <rPr>
        <sz val="11"/>
        <color theme="1"/>
        <rFont val="HG丸ｺﾞｼｯｸM-PRO"/>
        <family val="3"/>
        <charset val="128"/>
      </rPr>
      <t>へ転記</t>
    </r>
    <rPh sb="0" eb="2">
      <t>ウラメン</t>
    </rPh>
    <rPh sb="2" eb="4">
      <t>セキサン</t>
    </rPh>
    <rPh sb="4" eb="5">
      <t>ヒョウ</t>
    </rPh>
    <rPh sb="15" eb="17">
      <t>テンキ</t>
    </rPh>
    <phoneticPr fontId="1"/>
  </si>
  <si>
    <t>予算額の合計</t>
    <rPh sb="0" eb="2">
      <t>ヨサン</t>
    </rPh>
    <rPh sb="2" eb="3">
      <t>ガク</t>
    </rPh>
    <rPh sb="4" eb="6">
      <t>ゴウケイ</t>
    </rPh>
    <phoneticPr fontId="1"/>
  </si>
  <si>
    <t>活動補助基準額（小数点以下切捨て）</t>
    <phoneticPr fontId="1"/>
  </si>
  <si>
    <t>□</t>
    <phoneticPr fontId="1"/>
  </si>
  <si>
    <t>□</t>
    <phoneticPr fontId="1"/>
  </si>
  <si>
    <t>活動補助（A）</t>
    <phoneticPr fontId="1"/>
  </si>
  <si>
    <t>交付申請額</t>
    <phoneticPr fontId="1"/>
  </si>
  <si>
    <t>いいえ…（A）+（C）を記載</t>
    <rPh sb="12" eb="14">
      <t>キサイ</t>
    </rPh>
    <phoneticPr fontId="1"/>
  </si>
  <si>
    <t>はい　…5,000円を記載</t>
    <rPh sb="5" eb="10">
      <t>000エン</t>
    </rPh>
    <rPh sb="11" eb="13">
      <t>キサイ</t>
    </rPh>
    <phoneticPr fontId="1"/>
  </si>
  <si>
    <r>
      <rPr>
        <sz val="11"/>
        <color theme="1"/>
        <rFont val="UD デジタル 教科書体 NP-B"/>
        <family val="1"/>
        <charset val="128"/>
      </rPr>
      <t>活動補助（A)</t>
    </r>
    <r>
      <rPr>
        <sz val="11"/>
        <color theme="1"/>
        <rFont val="ＭＳ Ｐゴシック"/>
        <family val="2"/>
        <scheme val="minor"/>
      </rPr>
      <t>＋</t>
    </r>
    <r>
      <rPr>
        <sz val="11"/>
        <color theme="1"/>
        <rFont val="UD デジタル 教科書体 NP-B"/>
        <family val="1"/>
        <charset val="128"/>
      </rPr>
      <t>配布物補助（C）</t>
    </r>
    <r>
      <rPr>
        <sz val="11"/>
        <color theme="1"/>
        <rFont val="ＭＳ Ｐゴシック"/>
        <family val="2"/>
        <scheme val="minor"/>
      </rPr>
      <t>＝　　</t>
    </r>
    <phoneticPr fontId="1"/>
  </si>
  <si>
    <t>合計は5,000円
未満ですか？</t>
    <rPh sb="0" eb="2">
      <t>ゴウケイ</t>
    </rPh>
    <rPh sb="8" eb="9">
      <t>エン</t>
    </rPh>
    <rPh sb="10" eb="12">
      <t>ミマン</t>
    </rPh>
    <phoneticPr fontId="1"/>
  </si>
  <si>
    <t>検索値</t>
    <rPh sb="0" eb="2">
      <t>ケンサク</t>
    </rPh>
    <rPh sb="2" eb="3">
      <t>アタイ</t>
    </rPh>
    <phoneticPr fontId="1"/>
  </si>
  <si>
    <t>令和7年度自治会活動予定表</t>
    <rPh sb="10" eb="12">
      <t>ヨテイ</t>
    </rPh>
    <phoneticPr fontId="1"/>
  </si>
  <si>
    <t>するものです。対象期間は令和7年４月～令和8年３月末までの活動となります。</t>
    <phoneticPr fontId="1"/>
  </si>
  <si>
    <t>世帯数（令和7年４月１日時点）</t>
    <rPh sb="0" eb="3">
      <t>セタイスウ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</si>
</sst>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UD デジタル 教科書体 NP-B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UD デジタル 教科書体 NP-B"/>
      <family val="1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UD デジタル 教科書体 NK-B"/>
      <family val="1"/>
      <charset val="128"/>
    </font>
    <font>
      <sz val="11"/>
      <color theme="1"/>
      <name val="ＭＳ Ｐゴシック"/>
      <family val="3"/>
      <charset val="128"/>
      <scheme val="maj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/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/>
    <xf numFmtId="0" fontId="12" fillId="0" borderId="0" xfId="0" applyFont="1"/>
    <xf numFmtId="0" fontId="4" fillId="0" borderId="0" xfId="0" applyFont="1" applyBorder="1" applyAlignment="1"/>
    <xf numFmtId="0" fontId="4" fillId="0" borderId="9" xfId="0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11" xfId="0" applyFont="1" applyFill="1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15" fillId="2" borderId="10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5" fillId="0" borderId="18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16" fillId="0" borderId="0" xfId="0" applyFont="1" applyAlignment="1"/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/>
    <xf numFmtId="0" fontId="5" fillId="0" borderId="29" xfId="0" applyFont="1" applyBorder="1" applyAlignment="1">
      <alignment vertical="top"/>
    </xf>
    <xf numFmtId="0" fontId="0" fillId="0" borderId="0" xfId="0" applyAlignment="1">
      <alignment horizontal="center"/>
    </xf>
    <xf numFmtId="38" fontId="7" fillId="0" borderId="0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176" fontId="3" fillId="3" borderId="4" xfId="0" applyNumberFormat="1" applyFont="1" applyFill="1" applyBorder="1" applyAlignment="1">
      <alignment horizontal="right"/>
    </xf>
    <xf numFmtId="0" fontId="19" fillId="4" borderId="9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vertical="center"/>
      <protection locked="0"/>
    </xf>
    <xf numFmtId="38" fontId="4" fillId="4" borderId="9" xfId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8" fillId="4" borderId="9" xfId="0" applyFont="1" applyFill="1" applyBorder="1" applyAlignment="1" applyProtection="1">
      <alignment vertical="center" wrapText="1"/>
      <protection locked="0"/>
    </xf>
    <xf numFmtId="176" fontId="8" fillId="4" borderId="9" xfId="0" applyNumberFormat="1" applyFont="1" applyFill="1" applyBorder="1" applyAlignment="1" applyProtection="1">
      <alignment vertical="center" wrapText="1"/>
      <protection locked="0"/>
    </xf>
    <xf numFmtId="38" fontId="19" fillId="0" borderId="13" xfId="1" applyFont="1" applyBorder="1" applyAlignment="1">
      <alignment horizontal="center"/>
    </xf>
    <xf numFmtId="38" fontId="20" fillId="0" borderId="1" xfId="1" applyFont="1" applyBorder="1" applyAlignment="1">
      <alignment horizontal="center"/>
    </xf>
    <xf numFmtId="38" fontId="20" fillId="0" borderId="3" xfId="1" applyFont="1" applyBorder="1" applyAlignment="1">
      <alignment horizontal="center"/>
    </xf>
    <xf numFmtId="38" fontId="20" fillId="0" borderId="2" xfId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7" fillId="0" borderId="18" xfId="0" applyFont="1" applyFill="1" applyBorder="1" applyAlignment="1">
      <alignment horizont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7" fillId="0" borderId="16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38" fontId="21" fillId="0" borderId="23" xfId="1" applyFont="1" applyBorder="1" applyAlignment="1">
      <alignment horizontal="center" vertical="center"/>
    </xf>
    <xf numFmtId="38" fontId="21" fillId="0" borderId="0" xfId="1" applyFont="1" applyBorder="1" applyAlignment="1">
      <alignment horizontal="center" vertical="center"/>
    </xf>
    <xf numFmtId="38" fontId="21" fillId="0" borderId="24" xfId="1" applyFont="1" applyBorder="1" applyAlignment="1">
      <alignment horizontal="center" vertical="center"/>
    </xf>
    <xf numFmtId="38" fontId="21" fillId="0" borderId="25" xfId="1" applyFont="1" applyBorder="1" applyAlignment="1">
      <alignment horizontal="center" vertical="center"/>
    </xf>
    <xf numFmtId="38" fontId="21" fillId="0" borderId="26" xfId="1" applyFont="1" applyBorder="1" applyAlignment="1">
      <alignment horizontal="center" vertical="center"/>
    </xf>
    <xf numFmtId="38" fontId="21" fillId="0" borderId="27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2" borderId="0" xfId="0" applyFill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9" fillId="0" borderId="23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 wrapText="1"/>
    </xf>
    <xf numFmtId="38" fontId="4" fillId="0" borderId="7" xfId="1" applyFont="1" applyBorder="1" applyAlignment="1">
      <alignment horizontal="center"/>
    </xf>
    <xf numFmtId="38" fontId="4" fillId="0" borderId="8" xfId="1" applyFont="1" applyBorder="1" applyAlignment="1">
      <alignment horizontal="center"/>
    </xf>
    <xf numFmtId="38" fontId="4" fillId="0" borderId="13" xfId="1" applyFont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38" fontId="13" fillId="0" borderId="14" xfId="1" applyFont="1" applyBorder="1" applyAlignment="1"/>
    <xf numFmtId="38" fontId="13" fillId="0" borderId="15" xfId="1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14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3" xfId="0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50369</xdr:colOff>
      <xdr:row>24</xdr:row>
      <xdr:rowOff>72897</xdr:rowOff>
    </xdr:from>
    <xdr:to>
      <xdr:col>7</xdr:col>
      <xdr:colOff>471126</xdr:colOff>
      <xdr:row>25</xdr:row>
      <xdr:rowOff>157361</xdr:rowOff>
    </xdr:to>
    <xdr:sp macro="" textlink="">
      <xdr:nvSpPr>
        <xdr:cNvPr id="35" name="右矢印 34"/>
        <xdr:cNvSpPr/>
      </xdr:nvSpPr>
      <xdr:spPr>
        <a:xfrm rot="5400000">
          <a:off x="4672854" y="9368118"/>
          <a:ext cx="409435" cy="420757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134471</xdr:colOff>
      <xdr:row>1</xdr:row>
      <xdr:rowOff>56029</xdr:rowOff>
    </xdr:from>
    <xdr:to>
      <xdr:col>15</xdr:col>
      <xdr:colOff>560295</xdr:colOff>
      <xdr:row>15</xdr:row>
      <xdr:rowOff>336175</xdr:rowOff>
    </xdr:to>
    <xdr:sp macro="" textlink="">
      <xdr:nvSpPr>
        <xdr:cNvPr id="2" name="テキスト ボックス 1"/>
        <xdr:cNvSpPr txBox="1"/>
      </xdr:nvSpPr>
      <xdr:spPr>
        <a:xfrm>
          <a:off x="6846795" y="224117"/>
          <a:ext cx="3529853" cy="5748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立川市からのお願い：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水色のセルのみ入力できます。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 b="1"/>
            <a:t>このシートを毎年使いまわさず、必ずホームページから新しくダウンロードしたものをお使いください。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理由１：年度の記載誤り等。</a:t>
          </a:r>
          <a:endParaRPr kumimoji="1" lang="en-US" altLang="ja-JP" sz="1600"/>
        </a:p>
        <a:p>
          <a:r>
            <a:rPr kumimoji="1" lang="ja-JP" altLang="en-US" sz="1600"/>
            <a:t>理由２：新年度に単価や数式の訂正があっても、古い単価や数式使うことで正しく積算できない。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正しく計算するために、予算額は１セルにつき１つの数字を入れてください。１セル内で２行にしないでください</a:t>
          </a:r>
          <a:r>
            <a:rPr kumimoji="1" lang="ja-JP" altLang="en-US" sz="1600"/>
            <a:t>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データでの提出（メール添付）は受付しておりません。必ず印刷してご提出ください。</a:t>
          </a:r>
        </a:p>
        <a:p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200026</xdr:colOff>
      <xdr:row>53</xdr:row>
      <xdr:rowOff>207065</xdr:rowOff>
    </xdr:from>
    <xdr:to>
      <xdr:col>6</xdr:col>
      <xdr:colOff>1</xdr:colOff>
      <xdr:row>55</xdr:row>
      <xdr:rowOff>1243</xdr:rowOff>
    </xdr:to>
    <xdr:cxnSp macro="">
      <xdr:nvCxnSpPr>
        <xdr:cNvPr id="42" name="カギ線コネクタ 41"/>
        <xdr:cNvCxnSpPr/>
      </xdr:nvCxnSpPr>
      <xdr:spPr>
        <a:xfrm rot="10800000" flipV="1">
          <a:off x="4457287" y="9591261"/>
          <a:ext cx="487431" cy="291134"/>
        </a:xfrm>
        <a:prstGeom prst="bentConnector3">
          <a:avLst>
            <a:gd name="adj1" fmla="val 100977"/>
          </a:avLst>
        </a:prstGeom>
        <a:ln>
          <a:headEnd type="triangl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753717</xdr:colOff>
      <xdr:row>53</xdr:row>
      <xdr:rowOff>132521</xdr:rowOff>
    </xdr:from>
    <xdr:to>
      <xdr:col>6</xdr:col>
      <xdr:colOff>0</xdr:colOff>
      <xdr:row>53</xdr:row>
      <xdr:rowOff>132522</xdr:rowOff>
    </xdr:to>
    <xdr:cxnSp macro="">
      <xdr:nvCxnSpPr>
        <xdr:cNvPr id="47" name="直線コネクタ 46"/>
        <xdr:cNvCxnSpPr/>
      </xdr:nvCxnSpPr>
      <xdr:spPr>
        <a:xfrm>
          <a:off x="1822174" y="9516717"/>
          <a:ext cx="3122543" cy="1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285455</xdr:colOff>
      <xdr:row>58</xdr:row>
      <xdr:rowOff>143797</xdr:rowOff>
    </xdr:from>
    <xdr:to>
      <xdr:col>5</xdr:col>
      <xdr:colOff>409575</xdr:colOff>
      <xdr:row>60</xdr:row>
      <xdr:rowOff>133338</xdr:rowOff>
    </xdr:to>
    <xdr:grpSp>
      <xdr:nvGrpSpPr>
        <xdr:cNvPr id="13" name="グループ化 12"/>
        <xdr:cNvGrpSpPr/>
      </xdr:nvGrpSpPr>
      <xdr:grpSpPr>
        <a:xfrm>
          <a:off x="1353912" y="10745536"/>
          <a:ext cx="3312924" cy="362259"/>
          <a:chOff x="857250" y="14306551"/>
          <a:chExt cx="3305175" cy="342898"/>
        </a:xfrm>
      </xdr:grpSpPr>
      <xdr:sp macro="" textlink="">
        <xdr:nvSpPr>
          <xdr:cNvPr id="11" name="十字形 10"/>
          <xdr:cNvSpPr/>
        </xdr:nvSpPr>
        <xdr:spPr>
          <a:xfrm>
            <a:off x="857250" y="14306551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十字形 25"/>
          <xdr:cNvSpPr/>
        </xdr:nvSpPr>
        <xdr:spPr>
          <a:xfrm>
            <a:off x="1752600" y="14306551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十字形 26"/>
          <xdr:cNvSpPr/>
        </xdr:nvSpPr>
        <xdr:spPr>
          <a:xfrm>
            <a:off x="2762250" y="14316076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等号 11"/>
          <xdr:cNvSpPr/>
        </xdr:nvSpPr>
        <xdr:spPr>
          <a:xfrm>
            <a:off x="3733800" y="14325599"/>
            <a:ext cx="428625" cy="323850"/>
          </a:xfrm>
          <a:prstGeom prst="mathEqual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0</xdr:col>
      <xdr:colOff>206202</xdr:colOff>
      <xdr:row>7</xdr:row>
      <xdr:rowOff>30353</xdr:rowOff>
    </xdr:from>
    <xdr:to>
      <xdr:col>8</xdr:col>
      <xdr:colOff>490903</xdr:colOff>
      <xdr:row>16</xdr:row>
      <xdr:rowOff>155066</xdr:rowOff>
    </xdr:to>
    <xdr:pic>
      <xdr:nvPicPr>
        <xdr:cNvPr id="35" name="図 3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202" y="1256179"/>
          <a:ext cx="6604331" cy="1656996"/>
        </a:xfrm>
        <a:prstGeom prst="rect">
          <a:avLst/>
        </a:prstGeom>
      </xdr:spPr>
    </xdr:pic>
    <xdr:clientData/>
  </xdr:twoCellAnchor>
  <xdr:twoCellAnchor>
    <xdr:from>
      <xdr:col>3</xdr:col>
      <xdr:colOff>154599</xdr:colOff>
      <xdr:row>16</xdr:row>
      <xdr:rowOff>175113</xdr:rowOff>
    </xdr:from>
    <xdr:to>
      <xdr:col>3</xdr:col>
      <xdr:colOff>564034</xdr:colOff>
      <xdr:row>19</xdr:row>
      <xdr:rowOff>18317</xdr:rowOff>
    </xdr:to>
    <xdr:sp macro="" textlink="">
      <xdr:nvSpPr>
        <xdr:cNvPr id="38" name="右矢印 37"/>
        <xdr:cNvSpPr/>
      </xdr:nvSpPr>
      <xdr:spPr>
        <a:xfrm>
          <a:off x="3034080" y="3347671"/>
          <a:ext cx="409435" cy="392723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380999</xdr:colOff>
      <xdr:row>25</xdr:row>
      <xdr:rowOff>44248</xdr:rowOff>
    </xdr:from>
    <xdr:to>
      <xdr:col>6</xdr:col>
      <xdr:colOff>648718</xdr:colOff>
      <xdr:row>26</xdr:row>
      <xdr:rowOff>158325</xdr:rowOff>
    </xdr:to>
    <xdr:sp macro="" textlink="">
      <xdr:nvSpPr>
        <xdr:cNvPr id="39" name="右矢印 38"/>
        <xdr:cNvSpPr/>
      </xdr:nvSpPr>
      <xdr:spPr>
        <a:xfrm>
          <a:off x="5325716" y="4293226"/>
          <a:ext cx="267719" cy="304577"/>
        </a:xfrm>
        <a:prstGeom prst="rightArrow">
          <a:avLst/>
        </a:prstGeom>
        <a:solidFill>
          <a:schemeClr val="tx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139945</xdr:colOff>
      <xdr:row>21</xdr:row>
      <xdr:rowOff>79863</xdr:rowOff>
    </xdr:from>
    <xdr:to>
      <xdr:col>3</xdr:col>
      <xdr:colOff>549380</xdr:colOff>
      <xdr:row>24</xdr:row>
      <xdr:rowOff>3663</xdr:rowOff>
    </xdr:to>
    <xdr:sp macro="" textlink="">
      <xdr:nvSpPr>
        <xdr:cNvPr id="40" name="右矢印 39"/>
        <xdr:cNvSpPr/>
      </xdr:nvSpPr>
      <xdr:spPr>
        <a:xfrm>
          <a:off x="3019426" y="3670055"/>
          <a:ext cx="409435" cy="422031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409161</xdr:colOff>
      <xdr:row>45</xdr:row>
      <xdr:rowOff>123823</xdr:rowOff>
    </xdr:from>
    <xdr:to>
      <xdr:col>5</xdr:col>
      <xdr:colOff>679174</xdr:colOff>
      <xdr:row>45</xdr:row>
      <xdr:rowOff>123823</xdr:rowOff>
    </xdr:to>
    <xdr:cxnSp macro="">
      <xdr:nvCxnSpPr>
        <xdr:cNvPr id="43" name="直線コネクタ 42"/>
        <xdr:cNvCxnSpPr/>
      </xdr:nvCxnSpPr>
      <xdr:spPr>
        <a:xfrm>
          <a:off x="2546074" y="7859780"/>
          <a:ext cx="2390361" cy="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16565</xdr:colOff>
      <xdr:row>45</xdr:row>
      <xdr:rowOff>173936</xdr:rowOff>
    </xdr:from>
    <xdr:to>
      <xdr:col>5</xdr:col>
      <xdr:colOff>670891</xdr:colOff>
      <xdr:row>47</xdr:row>
      <xdr:rowOff>91109</xdr:rowOff>
    </xdr:to>
    <xdr:cxnSp macro="">
      <xdr:nvCxnSpPr>
        <xdr:cNvPr id="44" name="直線コネクタ 43"/>
        <xdr:cNvCxnSpPr/>
      </xdr:nvCxnSpPr>
      <xdr:spPr>
        <a:xfrm flipV="1">
          <a:off x="4273826" y="7909893"/>
          <a:ext cx="654326" cy="28989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33130</xdr:colOff>
      <xdr:row>46</xdr:row>
      <xdr:rowOff>2</xdr:rowOff>
    </xdr:from>
    <xdr:to>
      <xdr:col>6</xdr:col>
      <xdr:colOff>0</xdr:colOff>
      <xdr:row>48</xdr:row>
      <xdr:rowOff>24848</xdr:rowOff>
    </xdr:to>
    <xdr:cxnSp macro="">
      <xdr:nvCxnSpPr>
        <xdr:cNvPr id="48" name="直線コネクタ 47"/>
        <xdr:cNvCxnSpPr/>
      </xdr:nvCxnSpPr>
      <xdr:spPr>
        <a:xfrm flipV="1">
          <a:off x="4290391" y="7992719"/>
          <a:ext cx="654326" cy="397564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223629</xdr:colOff>
      <xdr:row>30</xdr:row>
      <xdr:rowOff>41413</xdr:rowOff>
    </xdr:from>
    <xdr:to>
      <xdr:col>9</xdr:col>
      <xdr:colOff>588064</xdr:colOff>
      <xdr:row>31</xdr:row>
      <xdr:rowOff>215348</xdr:rowOff>
    </xdr:to>
    <xdr:sp macro="" textlink="">
      <xdr:nvSpPr>
        <xdr:cNvPr id="2" name="角丸四角形 1"/>
        <xdr:cNvSpPr/>
      </xdr:nvSpPr>
      <xdr:spPr>
        <a:xfrm>
          <a:off x="7230716" y="5160065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226942</xdr:colOff>
      <xdr:row>39</xdr:row>
      <xdr:rowOff>86138</xdr:rowOff>
    </xdr:from>
    <xdr:to>
      <xdr:col>9</xdr:col>
      <xdr:colOff>591377</xdr:colOff>
      <xdr:row>40</xdr:row>
      <xdr:rowOff>260073</xdr:rowOff>
    </xdr:to>
    <xdr:sp macro="" textlink="">
      <xdr:nvSpPr>
        <xdr:cNvPr id="25" name="角丸四角形 24"/>
        <xdr:cNvSpPr/>
      </xdr:nvSpPr>
      <xdr:spPr>
        <a:xfrm>
          <a:off x="7234029" y="6778486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213690</xdr:colOff>
      <xdr:row>47</xdr:row>
      <xdr:rowOff>106016</xdr:rowOff>
    </xdr:from>
    <xdr:to>
      <xdr:col>9</xdr:col>
      <xdr:colOff>578125</xdr:colOff>
      <xdr:row>48</xdr:row>
      <xdr:rowOff>213690</xdr:rowOff>
    </xdr:to>
    <xdr:sp macro="" textlink="">
      <xdr:nvSpPr>
        <xdr:cNvPr id="28" name="角丸四角形 27"/>
        <xdr:cNvSpPr/>
      </xdr:nvSpPr>
      <xdr:spPr>
        <a:xfrm>
          <a:off x="7220777" y="8214690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217003</xdr:colOff>
      <xdr:row>52</xdr:row>
      <xdr:rowOff>101047</xdr:rowOff>
    </xdr:from>
    <xdr:to>
      <xdr:col>9</xdr:col>
      <xdr:colOff>581438</xdr:colOff>
      <xdr:row>53</xdr:row>
      <xdr:rowOff>266699</xdr:rowOff>
    </xdr:to>
    <xdr:sp macro="" textlink="">
      <xdr:nvSpPr>
        <xdr:cNvPr id="29" name="角丸四角形 28"/>
        <xdr:cNvSpPr/>
      </xdr:nvSpPr>
      <xdr:spPr>
        <a:xfrm>
          <a:off x="7224090" y="9286460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0</xdr:col>
      <xdr:colOff>864703</xdr:colOff>
      <xdr:row>58</xdr:row>
      <xdr:rowOff>110987</xdr:rowOff>
    </xdr:from>
    <xdr:to>
      <xdr:col>1</xdr:col>
      <xdr:colOff>160681</xdr:colOff>
      <xdr:row>60</xdr:row>
      <xdr:rowOff>119270</xdr:rowOff>
    </xdr:to>
    <xdr:sp macro="" textlink="">
      <xdr:nvSpPr>
        <xdr:cNvPr id="30" name="角丸四角形 29"/>
        <xdr:cNvSpPr/>
      </xdr:nvSpPr>
      <xdr:spPr>
        <a:xfrm>
          <a:off x="864703" y="10712726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718929</xdr:colOff>
      <xdr:row>58</xdr:row>
      <xdr:rowOff>114300</xdr:rowOff>
    </xdr:from>
    <xdr:to>
      <xdr:col>2</xdr:col>
      <xdr:colOff>14908</xdr:colOff>
      <xdr:row>60</xdr:row>
      <xdr:rowOff>122583</xdr:rowOff>
    </xdr:to>
    <xdr:sp macro="" textlink="">
      <xdr:nvSpPr>
        <xdr:cNvPr id="31" name="角丸四角形 30"/>
        <xdr:cNvSpPr/>
      </xdr:nvSpPr>
      <xdr:spPr>
        <a:xfrm>
          <a:off x="1787386" y="10716039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2</xdr:col>
      <xdr:colOff>606286</xdr:colOff>
      <xdr:row>58</xdr:row>
      <xdr:rowOff>117612</xdr:rowOff>
    </xdr:from>
    <xdr:to>
      <xdr:col>3</xdr:col>
      <xdr:colOff>225286</xdr:colOff>
      <xdr:row>60</xdr:row>
      <xdr:rowOff>125895</xdr:rowOff>
    </xdr:to>
    <xdr:sp macro="" textlink="">
      <xdr:nvSpPr>
        <xdr:cNvPr id="32" name="角丸四角形 31"/>
        <xdr:cNvSpPr/>
      </xdr:nvSpPr>
      <xdr:spPr>
        <a:xfrm>
          <a:off x="2743199" y="10719351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4</xdr:col>
      <xdr:colOff>137491</xdr:colOff>
      <xdr:row>58</xdr:row>
      <xdr:rowOff>120925</xdr:rowOff>
    </xdr:from>
    <xdr:to>
      <xdr:col>4</xdr:col>
      <xdr:colOff>501926</xdr:colOff>
      <xdr:row>60</xdr:row>
      <xdr:rowOff>129208</xdr:rowOff>
    </xdr:to>
    <xdr:sp macro="" textlink="">
      <xdr:nvSpPr>
        <xdr:cNvPr id="33" name="角丸四角形 32"/>
        <xdr:cNvSpPr/>
      </xdr:nvSpPr>
      <xdr:spPr>
        <a:xfrm>
          <a:off x="3707295" y="10722664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579783</xdr:colOff>
      <xdr:row>45</xdr:row>
      <xdr:rowOff>248478</xdr:rowOff>
    </xdr:from>
    <xdr:to>
      <xdr:col>1</xdr:col>
      <xdr:colOff>795130</xdr:colOff>
      <xdr:row>45</xdr:row>
      <xdr:rowOff>248478</xdr:rowOff>
    </xdr:to>
    <xdr:cxnSp macro="">
      <xdr:nvCxnSpPr>
        <xdr:cNvPr id="37" name="直線コネクタ 36"/>
        <xdr:cNvCxnSpPr/>
      </xdr:nvCxnSpPr>
      <xdr:spPr>
        <a:xfrm>
          <a:off x="1648240" y="7984435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583096</xdr:colOff>
      <xdr:row>48</xdr:row>
      <xdr:rowOff>3313</xdr:rowOff>
    </xdr:from>
    <xdr:to>
      <xdr:col>1</xdr:col>
      <xdr:colOff>798443</xdr:colOff>
      <xdr:row>48</xdr:row>
      <xdr:rowOff>3313</xdr:rowOff>
    </xdr:to>
    <xdr:cxnSp macro="">
      <xdr:nvCxnSpPr>
        <xdr:cNvPr id="46" name="直線コネクタ 45"/>
        <xdr:cNvCxnSpPr/>
      </xdr:nvCxnSpPr>
      <xdr:spPr>
        <a:xfrm>
          <a:off x="1651553" y="8368748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699056</xdr:colOff>
      <xdr:row>53</xdr:row>
      <xdr:rowOff>260074</xdr:rowOff>
    </xdr:from>
    <xdr:to>
      <xdr:col>1</xdr:col>
      <xdr:colOff>24850</xdr:colOff>
      <xdr:row>53</xdr:row>
      <xdr:rowOff>260074</xdr:rowOff>
    </xdr:to>
    <xdr:cxnSp macro="">
      <xdr:nvCxnSpPr>
        <xdr:cNvPr id="49" name="直線コネクタ 48"/>
        <xdr:cNvCxnSpPr/>
      </xdr:nvCxnSpPr>
      <xdr:spPr>
        <a:xfrm>
          <a:off x="699056" y="9644270"/>
          <a:ext cx="394251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694086</xdr:colOff>
      <xdr:row>55</xdr:row>
      <xdr:rowOff>6626</xdr:rowOff>
    </xdr:from>
    <xdr:to>
      <xdr:col>0</xdr:col>
      <xdr:colOff>909433</xdr:colOff>
      <xdr:row>55</xdr:row>
      <xdr:rowOff>6626</xdr:rowOff>
    </xdr:to>
    <xdr:cxnSp macro="">
      <xdr:nvCxnSpPr>
        <xdr:cNvPr id="51" name="直線コネクタ 50"/>
        <xdr:cNvCxnSpPr/>
      </xdr:nvCxnSpPr>
      <xdr:spPr>
        <a:xfrm>
          <a:off x="694086" y="9887778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442291</xdr:colOff>
      <xdr:row>40</xdr:row>
      <xdr:rowOff>148671</xdr:rowOff>
    </xdr:from>
    <xdr:to>
      <xdr:col>6</xdr:col>
      <xdr:colOff>654326</xdr:colOff>
      <xdr:row>40</xdr:row>
      <xdr:rowOff>148671</xdr:rowOff>
    </xdr:to>
    <xdr:cxnSp macro="">
      <xdr:nvCxnSpPr>
        <xdr:cNvPr id="34" name="直線コネクタ 33"/>
        <xdr:cNvCxnSpPr/>
      </xdr:nvCxnSpPr>
      <xdr:spPr>
        <a:xfrm>
          <a:off x="5387008" y="7031519"/>
          <a:ext cx="212035" cy="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437321</xdr:colOff>
      <xdr:row>40</xdr:row>
      <xdr:rowOff>223630</xdr:rowOff>
    </xdr:from>
    <xdr:to>
      <xdr:col>6</xdr:col>
      <xdr:colOff>670892</xdr:colOff>
      <xdr:row>41</xdr:row>
      <xdr:rowOff>102289</xdr:rowOff>
    </xdr:to>
    <xdr:cxnSp macro="">
      <xdr:nvCxnSpPr>
        <xdr:cNvPr id="41" name="直線コネクタ 40"/>
        <xdr:cNvCxnSpPr/>
      </xdr:nvCxnSpPr>
      <xdr:spPr>
        <a:xfrm flipV="1">
          <a:off x="5382038" y="7106478"/>
          <a:ext cx="233571" cy="16855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766556</xdr:colOff>
      <xdr:row>40</xdr:row>
      <xdr:rowOff>58837</xdr:rowOff>
    </xdr:from>
    <xdr:to>
      <xdr:col>2</xdr:col>
      <xdr:colOff>107535</xdr:colOff>
      <xdr:row>41</xdr:row>
      <xdr:rowOff>189703</xdr:rowOff>
    </xdr:to>
    <xdr:sp macro="" textlink="">
      <xdr:nvSpPr>
        <xdr:cNvPr id="45" name="右矢印 44"/>
        <xdr:cNvSpPr/>
      </xdr:nvSpPr>
      <xdr:spPr>
        <a:xfrm>
          <a:off x="1835013" y="6941685"/>
          <a:ext cx="409435" cy="420757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140805</xdr:colOff>
      <xdr:row>0</xdr:row>
      <xdr:rowOff>74543</xdr:rowOff>
    </xdr:from>
    <xdr:to>
      <xdr:col>15</xdr:col>
      <xdr:colOff>548114</xdr:colOff>
      <xdr:row>33</xdr:row>
      <xdr:rowOff>141290</xdr:rowOff>
    </xdr:to>
    <xdr:sp macro="" textlink="">
      <xdr:nvSpPr>
        <xdr:cNvPr id="50" name="テキスト ボックス 49"/>
        <xdr:cNvSpPr txBox="1"/>
      </xdr:nvSpPr>
      <xdr:spPr>
        <a:xfrm>
          <a:off x="7835348" y="74543"/>
          <a:ext cx="3529853" cy="5748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立川市からのお願い：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水色のセルのみ入力できます。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 b="1"/>
            <a:t>このシートを毎年使いまわさず、必ずホームページから新しくダウンロードしたものをお使いください。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理由１：年度の記載誤り等。</a:t>
          </a:r>
          <a:endParaRPr kumimoji="1" lang="en-US" altLang="ja-JP" sz="1600"/>
        </a:p>
        <a:p>
          <a:r>
            <a:rPr kumimoji="1" lang="ja-JP" altLang="en-US" sz="1600"/>
            <a:t>理由２：新年度に単価や数式の訂正があっても、古い単価や数式使うことで正しく積算できない。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正しく計算するために、世帯数および灯数は１セルにつき１つの数字を入れてください。１セル内で２行にしないでください</a:t>
          </a:r>
          <a:r>
            <a:rPr kumimoji="1" lang="ja-JP" altLang="en-US" sz="1600"/>
            <a:t>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 b="1"/>
            <a:t>データでの提出（メール添付）は受付しておりません。必ず印刷してご提出ください。</a:t>
          </a:r>
        </a:p>
        <a:p>
          <a:endParaRPr kumimoji="1" lang="en-US" altLang="ja-JP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166687</xdr:rowOff>
    </xdr:from>
    <xdr:to>
      <xdr:col>7</xdr:col>
      <xdr:colOff>541734</xdr:colOff>
      <xdr:row>6</xdr:row>
      <xdr:rowOff>41672</xdr:rowOff>
    </xdr:to>
    <xdr:sp macro="" textlink="">
      <xdr:nvSpPr>
        <xdr:cNvPr id="2" name="テキスト ボックス 1"/>
        <xdr:cNvSpPr txBox="1"/>
      </xdr:nvSpPr>
      <xdr:spPr>
        <a:xfrm>
          <a:off x="4083844" y="166687"/>
          <a:ext cx="2309812" cy="9108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このページは印刷不要です。</a:t>
          </a:r>
          <a:endParaRPr kumimoji="1" lang="en-US" altLang="ja-JP" sz="1100"/>
        </a:p>
        <a:p>
          <a:r>
            <a:rPr kumimoji="1" lang="ja-JP" altLang="en-US" sz="1100"/>
            <a:t>印刷する際は、「ブック全体」「両面印刷」「ページ指定：</a:t>
          </a:r>
          <a:r>
            <a:rPr kumimoji="1" lang="en-US" altLang="ja-JP" sz="1100"/>
            <a:t>1</a:t>
          </a:r>
          <a:r>
            <a:rPr kumimoji="1" lang="ja-JP" altLang="en-US" sz="1100"/>
            <a:t>から</a:t>
          </a:r>
          <a:r>
            <a:rPr kumimoji="1" lang="en-US" altLang="ja-JP" sz="1100"/>
            <a:t>2</a:t>
          </a:r>
          <a:r>
            <a:rPr kumimoji="1" lang="ja-JP" altLang="en-US" sz="1100"/>
            <a:t>」を入力してください。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abSelected="1" view="pageBreakPreview" zoomScaleNormal="100" zoomScaleSheetLayoutView="100" workbookViewId="0">
      <selection activeCell="C10" sqref="C10:D10"/>
    </sheetView>
  </sheetViews>
  <sheetFormatPr defaultRowHeight="13.5" x14ac:dyDescent="0.15"/>
  <cols>
    <col min="1" max="2" width="9.25" customWidth="1"/>
    <col min="3" max="4" width="5.625" customWidth="1"/>
    <col min="5" max="7" width="10.25" customWidth="1"/>
    <col min="8" max="9" width="8.5" customWidth="1"/>
    <col min="10" max="10" width="10.375" customWidth="1"/>
    <col min="11" max="11" width="4.875" customWidth="1"/>
  </cols>
  <sheetData>
    <row r="2" spans="1:10" ht="42" customHeight="1" x14ac:dyDescent="0.15">
      <c r="A2" s="67" t="s">
        <v>78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4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9.5" customHeight="1" thickBot="1" x14ac:dyDescent="0.2">
      <c r="B4" s="6"/>
      <c r="C4" s="3"/>
      <c r="D4" s="65" t="s">
        <v>0</v>
      </c>
      <c r="E4" s="65"/>
      <c r="G4" s="69"/>
      <c r="H4" s="70"/>
      <c r="I4" s="70"/>
      <c r="J4" s="71"/>
    </row>
    <row r="5" spans="1:10" ht="6" customHeight="1" x14ac:dyDescent="0.1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ht="25.5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25.5" customHeight="1" x14ac:dyDescent="0.15">
      <c r="A7" s="68" t="s">
        <v>58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25.5" customHeight="1" x14ac:dyDescent="0.15">
      <c r="A8" s="68" t="s">
        <v>79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ht="39.75" customHeight="1" x14ac:dyDescent="0.15">
      <c r="A9" s="66" t="s">
        <v>63</v>
      </c>
      <c r="B9" s="66"/>
      <c r="C9" s="66" t="s">
        <v>59</v>
      </c>
      <c r="D9" s="66"/>
      <c r="E9" s="66" t="s">
        <v>60</v>
      </c>
      <c r="F9" s="66"/>
      <c r="G9" s="66"/>
      <c r="H9" s="66" t="s">
        <v>61</v>
      </c>
      <c r="I9" s="66"/>
      <c r="J9" s="44" t="s">
        <v>62</v>
      </c>
    </row>
    <row r="10" spans="1:10" ht="36.75" customHeight="1" x14ac:dyDescent="0.15">
      <c r="A10" s="59"/>
      <c r="B10" s="59"/>
      <c r="C10" s="59"/>
      <c r="D10" s="59"/>
      <c r="E10" s="59"/>
      <c r="F10" s="59"/>
      <c r="G10" s="59"/>
      <c r="H10" s="60"/>
      <c r="I10" s="60"/>
      <c r="J10" s="53"/>
    </row>
    <row r="11" spans="1:10" ht="36.75" customHeight="1" x14ac:dyDescent="0.15">
      <c r="A11" s="59"/>
      <c r="B11" s="59"/>
      <c r="C11" s="59"/>
      <c r="D11" s="59"/>
      <c r="E11" s="59"/>
      <c r="F11" s="59"/>
      <c r="G11" s="59"/>
      <c r="H11" s="60"/>
      <c r="I11" s="60"/>
      <c r="J11" s="53"/>
    </row>
    <row r="12" spans="1:10" ht="36.75" customHeight="1" x14ac:dyDescent="0.15">
      <c r="A12" s="59"/>
      <c r="B12" s="59"/>
      <c r="C12" s="59"/>
      <c r="D12" s="59"/>
      <c r="E12" s="59"/>
      <c r="F12" s="59"/>
      <c r="G12" s="59"/>
      <c r="H12" s="60"/>
      <c r="I12" s="60"/>
      <c r="J12" s="53"/>
    </row>
    <row r="13" spans="1:10" ht="36.75" customHeight="1" x14ac:dyDescent="0.15">
      <c r="A13" s="59"/>
      <c r="B13" s="59"/>
      <c r="C13" s="59"/>
      <c r="D13" s="59"/>
      <c r="E13" s="59"/>
      <c r="F13" s="59"/>
      <c r="G13" s="59"/>
      <c r="H13" s="60"/>
      <c r="I13" s="60"/>
      <c r="J13" s="53"/>
    </row>
    <row r="14" spans="1:10" ht="36.75" customHeight="1" x14ac:dyDescent="0.15">
      <c r="A14" s="59"/>
      <c r="B14" s="59"/>
      <c r="C14" s="59"/>
      <c r="D14" s="59"/>
      <c r="E14" s="59"/>
      <c r="F14" s="59"/>
      <c r="G14" s="59"/>
      <c r="H14" s="60"/>
      <c r="I14" s="60"/>
      <c r="J14" s="53"/>
    </row>
    <row r="15" spans="1:10" ht="36.75" customHeight="1" x14ac:dyDescent="0.15">
      <c r="A15" s="59"/>
      <c r="B15" s="59"/>
      <c r="C15" s="59"/>
      <c r="D15" s="59"/>
      <c r="E15" s="59"/>
      <c r="F15" s="59"/>
      <c r="G15" s="59"/>
      <c r="H15" s="60"/>
      <c r="I15" s="60"/>
      <c r="J15" s="53"/>
    </row>
    <row r="16" spans="1:10" ht="36.75" customHeight="1" x14ac:dyDescent="0.15">
      <c r="A16" s="59"/>
      <c r="B16" s="59"/>
      <c r="C16" s="59"/>
      <c r="D16" s="59"/>
      <c r="E16" s="59"/>
      <c r="F16" s="59"/>
      <c r="G16" s="59"/>
      <c r="H16" s="60"/>
      <c r="I16" s="60"/>
      <c r="J16" s="53"/>
    </row>
    <row r="17" spans="1:10" ht="36.75" customHeight="1" x14ac:dyDescent="0.15">
      <c r="A17" s="59"/>
      <c r="B17" s="59"/>
      <c r="C17" s="59"/>
      <c r="D17" s="59"/>
      <c r="E17" s="59"/>
      <c r="F17" s="59"/>
      <c r="G17" s="59"/>
      <c r="H17" s="60"/>
      <c r="I17" s="60"/>
      <c r="J17" s="53"/>
    </row>
    <row r="18" spans="1:10" ht="36.75" customHeight="1" x14ac:dyDescent="0.15">
      <c r="A18" s="59"/>
      <c r="B18" s="59"/>
      <c r="C18" s="59"/>
      <c r="D18" s="59"/>
      <c r="E18" s="59"/>
      <c r="F18" s="59"/>
      <c r="G18" s="59"/>
      <c r="H18" s="60"/>
      <c r="I18" s="60"/>
      <c r="J18" s="53"/>
    </row>
    <row r="19" spans="1:10" ht="36.75" customHeight="1" x14ac:dyDescent="0.15">
      <c r="A19" s="59"/>
      <c r="B19" s="59"/>
      <c r="C19" s="59"/>
      <c r="D19" s="59"/>
      <c r="E19" s="59"/>
      <c r="F19" s="59"/>
      <c r="G19" s="59"/>
      <c r="H19" s="60"/>
      <c r="I19" s="60"/>
      <c r="J19" s="53"/>
    </row>
    <row r="20" spans="1:10" ht="36.75" customHeight="1" x14ac:dyDescent="0.15">
      <c r="A20" s="59"/>
      <c r="B20" s="59"/>
      <c r="C20" s="59"/>
      <c r="D20" s="59"/>
      <c r="E20" s="59"/>
      <c r="F20" s="59"/>
      <c r="G20" s="59"/>
      <c r="H20" s="60"/>
      <c r="I20" s="60"/>
      <c r="J20" s="53"/>
    </row>
    <row r="21" spans="1:10" ht="36.75" customHeight="1" x14ac:dyDescent="0.15">
      <c r="A21" s="59"/>
      <c r="B21" s="59"/>
      <c r="C21" s="59"/>
      <c r="D21" s="59"/>
      <c r="E21" s="59"/>
      <c r="F21" s="59"/>
      <c r="G21" s="59"/>
      <c r="H21" s="60"/>
      <c r="I21" s="60"/>
      <c r="J21" s="53"/>
    </row>
    <row r="22" spans="1:10" ht="25.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" customHeight="1" thickBot="1" x14ac:dyDescent="0.2">
      <c r="A23" s="3"/>
      <c r="B23" s="3"/>
      <c r="C23" s="3"/>
      <c r="D23" s="3"/>
      <c r="E23" s="3"/>
      <c r="F23" s="3"/>
      <c r="G23" s="48" t="s">
        <v>68</v>
      </c>
      <c r="H23" s="47"/>
      <c r="I23" s="47"/>
      <c r="J23" s="45"/>
    </row>
    <row r="24" spans="1:10" ht="25.5" customHeight="1" thickBot="1" x14ac:dyDescent="0.25">
      <c r="A24" s="58" t="s">
        <v>67</v>
      </c>
      <c r="B24" s="58"/>
      <c r="C24" s="61">
        <f>SUM(H10:I21)</f>
        <v>0</v>
      </c>
      <c r="D24" s="61"/>
      <c r="E24" s="61"/>
      <c r="F24" s="46" t="s">
        <v>64</v>
      </c>
      <c r="G24" s="62">
        <f>ROUNDDOWN(C24/2,0)</f>
        <v>0</v>
      </c>
      <c r="H24" s="63"/>
      <c r="I24" s="64"/>
      <c r="J24" s="3" t="s">
        <v>23</v>
      </c>
    </row>
    <row r="25" spans="1:10" ht="25.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25.5" customHeight="1" x14ac:dyDescent="0.15">
      <c r="A26" s="3"/>
      <c r="B26" s="45"/>
      <c r="C26" s="45"/>
      <c r="D26" s="3"/>
      <c r="E26" s="3"/>
      <c r="F26" s="3"/>
      <c r="G26" s="57" t="s">
        <v>66</v>
      </c>
      <c r="H26" s="57"/>
      <c r="I26" s="57"/>
      <c r="J26" s="57"/>
    </row>
    <row r="27" spans="1:10" ht="20.25" customHeight="1" x14ac:dyDescent="0.15">
      <c r="A27" s="3"/>
      <c r="B27" s="3"/>
      <c r="C27" s="3"/>
      <c r="D27" s="3"/>
      <c r="E27" s="3"/>
      <c r="F27" s="3"/>
      <c r="G27" s="57"/>
      <c r="H27" s="57"/>
      <c r="I27" s="57"/>
      <c r="J27" s="57"/>
    </row>
    <row r="28" spans="1:10" ht="25.5" customHeight="1" x14ac:dyDescent="0.15"/>
    <row r="29" spans="1:10" ht="25.5" customHeight="1" x14ac:dyDescent="0.15"/>
    <row r="30" spans="1:10" ht="25.5" customHeight="1" x14ac:dyDescent="0.15"/>
    <row r="31" spans="1:10" ht="25.5" customHeight="1" x14ac:dyDescent="0.15"/>
    <row r="32" spans="1:10" ht="25.5" customHeight="1" x14ac:dyDescent="0.15"/>
  </sheetData>
  <mergeCells count="61">
    <mergeCell ref="D4:E4"/>
    <mergeCell ref="A9:B9"/>
    <mergeCell ref="A2:J2"/>
    <mergeCell ref="A7:J7"/>
    <mergeCell ref="A8:J8"/>
    <mergeCell ref="G4:J4"/>
    <mergeCell ref="C9:D9"/>
    <mergeCell ref="E9:G9"/>
    <mergeCell ref="H9:I9"/>
    <mergeCell ref="A10:B10"/>
    <mergeCell ref="C10:D10"/>
    <mergeCell ref="E10:G10"/>
    <mergeCell ref="H10:I10"/>
    <mergeCell ref="A11:B11"/>
    <mergeCell ref="C11:D11"/>
    <mergeCell ref="E11:G11"/>
    <mergeCell ref="H11:I11"/>
    <mergeCell ref="A12:B12"/>
    <mergeCell ref="C12:D12"/>
    <mergeCell ref="E12:G12"/>
    <mergeCell ref="H12:I12"/>
    <mergeCell ref="A13:B13"/>
    <mergeCell ref="C13:D13"/>
    <mergeCell ref="E13:G13"/>
    <mergeCell ref="H13:I13"/>
    <mergeCell ref="A14:B14"/>
    <mergeCell ref="C14:D14"/>
    <mergeCell ref="E14:G14"/>
    <mergeCell ref="H14:I14"/>
    <mergeCell ref="A15:B15"/>
    <mergeCell ref="C15:D15"/>
    <mergeCell ref="E15:G15"/>
    <mergeCell ref="H15:I15"/>
    <mergeCell ref="A16:B16"/>
    <mergeCell ref="C16:D16"/>
    <mergeCell ref="E16:G16"/>
    <mergeCell ref="H16:I16"/>
    <mergeCell ref="A17:B17"/>
    <mergeCell ref="C17:D17"/>
    <mergeCell ref="E17:G17"/>
    <mergeCell ref="H17:I17"/>
    <mergeCell ref="A18:B18"/>
    <mergeCell ref="C18:D18"/>
    <mergeCell ref="E18:G18"/>
    <mergeCell ref="H18:I18"/>
    <mergeCell ref="A19:B19"/>
    <mergeCell ref="C19:D19"/>
    <mergeCell ref="E19:G19"/>
    <mergeCell ref="H19:I19"/>
    <mergeCell ref="A20:B20"/>
    <mergeCell ref="C20:D20"/>
    <mergeCell ref="E20:G20"/>
    <mergeCell ref="H20:I20"/>
    <mergeCell ref="C24:E24"/>
    <mergeCell ref="G24:I24"/>
    <mergeCell ref="G26:J27"/>
    <mergeCell ref="A24:B24"/>
    <mergeCell ref="A21:B21"/>
    <mergeCell ref="C21:D21"/>
    <mergeCell ref="E21:G21"/>
    <mergeCell ref="H21:I21"/>
  </mergeCells>
  <phoneticPr fontId="1"/>
  <dataValidations count="1">
    <dataValidation type="list" allowBlank="1" showInputMessage="1" showErrorMessage="1" errorTitle="▼ボタンより選択" promptTitle="該当あれば▼ボタンより選択" sqref="J10:J21">
      <formula1>",〇"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view="pageBreakPreview" zoomScale="115" zoomScaleNormal="100" zoomScaleSheetLayoutView="115" workbookViewId="0">
      <selection activeCell="C10" sqref="C10:D10"/>
    </sheetView>
  </sheetViews>
  <sheetFormatPr defaultRowHeight="13.5" x14ac:dyDescent="0.15"/>
  <cols>
    <col min="1" max="2" width="14" customWidth="1"/>
    <col min="3" max="3" width="9.75" customWidth="1"/>
    <col min="4" max="4" width="9" customWidth="1"/>
    <col min="11" max="11" width="4.875" customWidth="1"/>
  </cols>
  <sheetData>
    <row r="1" spans="1:11" ht="19.5" customHeight="1" thickBot="1" x14ac:dyDescent="0.2">
      <c r="A1" s="34" t="s">
        <v>0</v>
      </c>
      <c r="B1" s="6"/>
      <c r="D1" s="122">
        <f>活動表!G4</f>
        <v>0</v>
      </c>
      <c r="E1" s="123"/>
      <c r="F1" s="123"/>
      <c r="G1" s="124"/>
    </row>
    <row r="2" spans="1:11" ht="6" customHeight="1" thickBot="1" x14ac:dyDescent="0.2">
      <c r="A2" s="35"/>
      <c r="B2" s="7"/>
      <c r="J2" s="72" t="s">
        <v>54</v>
      </c>
    </row>
    <row r="3" spans="1:11" ht="19.5" customHeight="1" thickBot="1" x14ac:dyDescent="0.2">
      <c r="A3" s="34" t="s">
        <v>80</v>
      </c>
      <c r="B3" s="6"/>
      <c r="D3" s="54"/>
      <c r="E3" s="15" t="s">
        <v>2</v>
      </c>
      <c r="J3" s="72"/>
    </row>
    <row r="4" spans="1:11" s="23" customFormat="1" ht="7.5" customHeight="1" x14ac:dyDescent="0.15">
      <c r="J4" s="73"/>
    </row>
    <row r="5" spans="1:11" ht="20.25" customHeight="1" x14ac:dyDescent="0.15">
      <c r="A5" s="33" t="s">
        <v>57</v>
      </c>
      <c r="B5" s="19"/>
      <c r="C5" s="20"/>
      <c r="D5" s="20"/>
      <c r="E5" s="20"/>
      <c r="F5" s="20"/>
      <c r="G5" s="20"/>
      <c r="H5" s="20"/>
      <c r="I5" s="20"/>
      <c r="J5" s="42" t="s">
        <v>53</v>
      </c>
      <c r="K5" s="10"/>
    </row>
    <row r="6" spans="1:11" ht="9" customHeight="1" x14ac:dyDescent="0.15"/>
    <row r="7" spans="1:11" ht="14.25" customHeight="1" x14ac:dyDescent="0.15">
      <c r="A7" s="3" t="s">
        <v>22</v>
      </c>
      <c r="B7" s="3"/>
    </row>
    <row r="8" spans="1:11" ht="9" customHeight="1" x14ac:dyDescent="0.15">
      <c r="A8" s="3" t="s">
        <v>79</v>
      </c>
      <c r="B8" s="3"/>
    </row>
    <row r="9" spans="1:11" x14ac:dyDescent="0.15">
      <c r="A9" s="30"/>
      <c r="B9" s="30"/>
      <c r="C9" s="30"/>
      <c r="D9" s="10"/>
      <c r="E9" s="10"/>
      <c r="F9" s="10"/>
    </row>
    <row r="10" spans="1:11" x14ac:dyDescent="0.15">
      <c r="A10" s="32"/>
      <c r="B10" s="32"/>
      <c r="C10" s="31"/>
      <c r="D10" s="14"/>
      <c r="E10" s="14"/>
      <c r="F10" s="14"/>
    </row>
    <row r="11" spans="1:11" x14ac:dyDescent="0.15">
      <c r="A11" s="32"/>
      <c r="B11" s="32"/>
      <c r="C11" s="31"/>
      <c r="D11" s="14"/>
      <c r="E11" s="14"/>
      <c r="F11" s="14"/>
    </row>
    <row r="12" spans="1:11" x14ac:dyDescent="0.15">
      <c r="A12" s="32"/>
      <c r="B12" s="32"/>
      <c r="C12" s="31"/>
      <c r="D12" s="14"/>
      <c r="E12" s="14"/>
      <c r="F12" s="14"/>
    </row>
    <row r="13" spans="1:11" x14ac:dyDescent="0.15">
      <c r="A13" s="32"/>
      <c r="B13" s="32"/>
      <c r="C13" s="31"/>
      <c r="D13" s="14"/>
      <c r="E13" s="14"/>
      <c r="F13" s="14"/>
    </row>
    <row r="14" spans="1:11" x14ac:dyDescent="0.15">
      <c r="A14" s="32"/>
      <c r="B14" s="32"/>
      <c r="C14" s="31"/>
      <c r="D14" s="14"/>
      <c r="E14" s="14"/>
      <c r="F14" s="14"/>
    </row>
    <row r="15" spans="1:11" x14ac:dyDescent="0.15">
      <c r="A15" s="32"/>
      <c r="B15" s="32"/>
      <c r="C15" s="31"/>
      <c r="D15" s="14"/>
      <c r="E15" s="14"/>
      <c r="F15" s="14"/>
    </row>
    <row r="16" spans="1:11" ht="15.75" customHeight="1" x14ac:dyDescent="0.15">
      <c r="A16" s="32"/>
      <c r="B16" s="32"/>
      <c r="C16" s="31"/>
      <c r="D16" s="14"/>
      <c r="E16" s="14"/>
      <c r="F16" s="14"/>
    </row>
    <row r="17" spans="1:16" ht="15" customHeight="1" x14ac:dyDescent="0.25">
      <c r="A17" s="32"/>
      <c r="B17" s="32"/>
      <c r="C17" s="31"/>
      <c r="D17" s="14"/>
      <c r="E17" s="14"/>
      <c r="F17" s="14"/>
      <c r="K17" s="4"/>
      <c r="N17" s="2"/>
      <c r="O17" s="2"/>
      <c r="P17" s="2"/>
    </row>
    <row r="18" spans="1:16" ht="15.75" customHeight="1" x14ac:dyDescent="0.25">
      <c r="A18" s="74" t="s">
        <v>45</v>
      </c>
      <c r="B18" s="74"/>
      <c r="C18" s="74"/>
      <c r="D18" s="14"/>
      <c r="E18" s="103" t="s">
        <v>41</v>
      </c>
      <c r="F18" s="104"/>
      <c r="G18" s="2"/>
      <c r="K18" s="4"/>
    </row>
    <row r="19" spans="1:16" ht="15" x14ac:dyDescent="0.25">
      <c r="A19" s="74"/>
      <c r="B19" s="74"/>
      <c r="C19" s="74"/>
      <c r="D19" s="14"/>
      <c r="E19" s="128" t="str">
        <f>IF(D3="","",VLOOKUP(D3,別表!A3:C17,3,TRUE))</f>
        <v/>
      </c>
      <c r="F19" s="129"/>
      <c r="G19" s="2" t="s">
        <v>20</v>
      </c>
      <c r="K19" s="5"/>
      <c r="N19" s="10"/>
      <c r="O19" s="10"/>
    </row>
    <row r="20" spans="1:16" ht="9.75" customHeight="1" x14ac:dyDescent="0.25">
      <c r="A20" s="32"/>
      <c r="B20" s="32"/>
      <c r="C20" s="31"/>
      <c r="D20" s="10"/>
      <c r="E20" s="10"/>
      <c r="F20" s="10"/>
      <c r="N20" s="24"/>
      <c r="O20" s="24"/>
      <c r="P20" s="2"/>
    </row>
    <row r="21" spans="1:16" x14ac:dyDescent="0.15">
      <c r="A21" s="3" t="s">
        <v>25</v>
      </c>
      <c r="B21" s="3"/>
    </row>
    <row r="22" spans="1:16" ht="9" customHeight="1" x14ac:dyDescent="0.25">
      <c r="E22" s="2"/>
      <c r="F22" s="2"/>
      <c r="G22" s="2"/>
    </row>
    <row r="23" spans="1:16" ht="15" x14ac:dyDescent="0.25">
      <c r="A23" s="109" t="s">
        <v>65</v>
      </c>
      <c r="B23" s="109"/>
      <c r="C23" s="109"/>
      <c r="E23" s="125" t="s">
        <v>42</v>
      </c>
      <c r="F23" s="126"/>
      <c r="G23" s="2"/>
    </row>
    <row r="24" spans="1:16" ht="15" x14ac:dyDescent="0.25">
      <c r="E24" s="111">
        <f>活動表!G24</f>
        <v>0</v>
      </c>
      <c r="F24" s="112"/>
      <c r="G24" s="2" t="s">
        <v>21</v>
      </c>
    </row>
    <row r="25" spans="1:16" ht="9" customHeight="1" x14ac:dyDescent="0.15"/>
    <row r="26" spans="1:16" ht="15" x14ac:dyDescent="0.25">
      <c r="A26" s="110" t="s">
        <v>24</v>
      </c>
      <c r="B26" s="110"/>
      <c r="C26" s="110"/>
      <c r="D26" t="s">
        <v>46</v>
      </c>
      <c r="H26" s="103" t="s">
        <v>71</v>
      </c>
      <c r="I26" s="104"/>
      <c r="J26" s="2"/>
    </row>
    <row r="27" spans="1:16" ht="15" x14ac:dyDescent="0.25">
      <c r="A27" s="110"/>
      <c r="B27" s="110"/>
      <c r="C27" s="110"/>
      <c r="D27" t="s">
        <v>47</v>
      </c>
      <c r="H27" s="111">
        <f>IF(E19&gt;E24,E24,E19)</f>
        <v>0</v>
      </c>
      <c r="I27" s="112"/>
      <c r="J27" s="2" t="s">
        <v>23</v>
      </c>
    </row>
    <row r="28" spans="1:16" ht="9" customHeight="1" x14ac:dyDescent="0.15"/>
    <row r="29" spans="1:16" s="8" customFormat="1" ht="20.25" customHeight="1" x14ac:dyDescent="0.15">
      <c r="A29" s="33" t="s">
        <v>1</v>
      </c>
      <c r="B29" s="19"/>
      <c r="C29" s="20"/>
      <c r="D29" s="20"/>
      <c r="E29" s="20"/>
      <c r="F29" s="20"/>
      <c r="G29" s="20"/>
      <c r="H29" s="20"/>
      <c r="I29" s="20"/>
      <c r="J29" s="42" t="s">
        <v>53</v>
      </c>
      <c r="N29"/>
      <c r="O29"/>
      <c r="P29"/>
    </row>
    <row r="30" spans="1:16" s="8" customFormat="1" ht="9" customHeight="1" thickBot="1" x14ac:dyDescent="0.2">
      <c r="A30" s="11"/>
      <c r="B30" s="11"/>
      <c r="C30" s="9"/>
      <c r="D30" s="9"/>
      <c r="E30" s="9"/>
      <c r="F30" s="9"/>
      <c r="G30" s="9"/>
      <c r="M30"/>
      <c r="N30"/>
      <c r="O30"/>
      <c r="P30"/>
    </row>
    <row r="31" spans="1:16" s="8" customFormat="1" ht="15" customHeight="1" thickTop="1" x14ac:dyDescent="0.25">
      <c r="H31" s="115" t="s">
        <v>29</v>
      </c>
      <c r="I31" s="116"/>
      <c r="N31"/>
      <c r="O31"/>
      <c r="P31"/>
    </row>
    <row r="32" spans="1:16" s="8" customFormat="1" ht="20.25" customHeight="1" thickBot="1" x14ac:dyDescent="0.3">
      <c r="B32" s="13" t="s">
        <v>26</v>
      </c>
      <c r="C32" s="55"/>
      <c r="D32" s="12" t="s">
        <v>27</v>
      </c>
      <c r="E32" s="113">
        <v>2000</v>
      </c>
      <c r="F32" s="113"/>
      <c r="G32" s="8" t="s">
        <v>28</v>
      </c>
      <c r="H32" s="88">
        <f>C32*E32</f>
        <v>0</v>
      </c>
      <c r="I32" s="90"/>
      <c r="J32" s="2" t="s">
        <v>23</v>
      </c>
      <c r="M32"/>
      <c r="N32"/>
      <c r="O32"/>
      <c r="P32"/>
    </row>
    <row r="33" spans="1:16" ht="9" customHeight="1" thickTop="1" x14ac:dyDescent="0.15"/>
    <row r="34" spans="1:16" s="8" customFormat="1" ht="20.25" customHeight="1" x14ac:dyDescent="0.15">
      <c r="A34" s="33" t="s">
        <v>43</v>
      </c>
      <c r="B34" s="19"/>
      <c r="C34" s="20"/>
      <c r="D34" s="20"/>
      <c r="E34" s="20"/>
      <c r="F34" s="20"/>
      <c r="G34" s="20"/>
      <c r="H34" s="20"/>
      <c r="I34" s="20"/>
      <c r="J34" s="42" t="s">
        <v>53</v>
      </c>
      <c r="P34"/>
    </row>
    <row r="35" spans="1:16" s="8" customFormat="1" ht="9" customHeight="1" x14ac:dyDescent="0.15">
      <c r="A35" s="11"/>
      <c r="B35" s="11"/>
      <c r="C35" s="9"/>
      <c r="D35" s="9"/>
      <c r="E35" s="9"/>
      <c r="F35" s="9"/>
      <c r="G35" s="9"/>
      <c r="H35" s="9"/>
      <c r="I35" s="9"/>
    </row>
    <row r="36" spans="1:16" s="8" customFormat="1" ht="15" customHeight="1" x14ac:dyDescent="0.25">
      <c r="A36" s="11"/>
      <c r="H36" s="125" t="s">
        <v>32</v>
      </c>
      <c r="I36" s="126"/>
    </row>
    <row r="37" spans="1:16" s="8" customFormat="1" ht="20.25" customHeight="1" x14ac:dyDescent="0.25">
      <c r="A37" s="11"/>
      <c r="B37" s="13" t="s">
        <v>31</v>
      </c>
      <c r="C37" s="25">
        <f>D3</f>
        <v>0</v>
      </c>
      <c r="D37" s="12" t="s">
        <v>27</v>
      </c>
      <c r="E37" s="127">
        <v>50</v>
      </c>
      <c r="F37" s="127"/>
      <c r="G37" s="8" t="s">
        <v>28</v>
      </c>
      <c r="H37" s="128">
        <f>C37*E37</f>
        <v>0</v>
      </c>
      <c r="I37" s="129"/>
      <c r="J37" s="2" t="s">
        <v>23</v>
      </c>
      <c r="K37" s="8" t="s">
        <v>30</v>
      </c>
    </row>
    <row r="38" spans="1:16" ht="9" customHeight="1" x14ac:dyDescent="0.15"/>
    <row r="39" spans="1:16" ht="6" customHeight="1" thickBot="1" x14ac:dyDescent="0.2">
      <c r="D39" s="76" t="str">
        <f>IF(H27+H37=0,"",H27+H37)</f>
        <v/>
      </c>
      <c r="E39" s="77"/>
    </row>
    <row r="40" spans="1:16" ht="15" customHeight="1" thickTop="1" x14ac:dyDescent="0.25">
      <c r="A40" s="95" t="s">
        <v>75</v>
      </c>
      <c r="B40" s="95"/>
      <c r="C40" s="96"/>
      <c r="D40" s="78"/>
      <c r="E40" s="79"/>
      <c r="F40" s="22" t="s">
        <v>44</v>
      </c>
      <c r="H40" s="117"/>
      <c r="I40" s="118"/>
    </row>
    <row r="41" spans="1:16" ht="22.5" customHeight="1" thickBot="1" x14ac:dyDescent="0.3">
      <c r="C41" s="93" t="s">
        <v>76</v>
      </c>
      <c r="D41" s="94"/>
      <c r="E41" s="91" t="s">
        <v>74</v>
      </c>
      <c r="F41" s="91"/>
      <c r="G41" s="92"/>
      <c r="H41" s="88" t="str">
        <f>IF(D39="","",IF(D39&lt;5000,5000,H27+H37))</f>
        <v/>
      </c>
      <c r="I41" s="90"/>
      <c r="J41" s="2" t="s">
        <v>23</v>
      </c>
    </row>
    <row r="42" spans="1:16" ht="15.75" customHeight="1" thickTop="1" x14ac:dyDescent="0.25">
      <c r="C42" s="94"/>
      <c r="D42" s="94"/>
      <c r="E42" s="91" t="s">
        <v>73</v>
      </c>
      <c r="F42" s="91"/>
      <c r="G42" s="91"/>
      <c r="H42" s="51"/>
      <c r="I42" s="50"/>
      <c r="J42" s="2"/>
    </row>
    <row r="43" spans="1:16" ht="9" customHeight="1" x14ac:dyDescent="0.15"/>
    <row r="44" spans="1:16" s="8" customFormat="1" ht="20.25" customHeight="1" x14ac:dyDescent="0.15">
      <c r="A44" s="33" t="s">
        <v>56</v>
      </c>
      <c r="B44" s="19"/>
      <c r="C44" s="20"/>
      <c r="D44" s="20"/>
      <c r="E44" s="20"/>
      <c r="F44" s="20"/>
      <c r="G44" s="20"/>
      <c r="H44" s="20"/>
      <c r="I44" s="20"/>
      <c r="J44" s="42" t="s">
        <v>53</v>
      </c>
    </row>
    <row r="45" spans="1:16" s="17" customFormat="1" ht="15" customHeight="1" x14ac:dyDescent="0.15">
      <c r="A45" s="16"/>
      <c r="B45" s="16"/>
      <c r="C45" s="16"/>
      <c r="D45" s="16"/>
      <c r="E45" s="16"/>
      <c r="F45" s="16"/>
      <c r="G45" s="16"/>
      <c r="H45" s="16"/>
      <c r="I45" s="16"/>
    </row>
    <row r="46" spans="1:16" s="17" customFormat="1" ht="20.25" customHeight="1" x14ac:dyDescent="0.15">
      <c r="A46" s="38"/>
      <c r="B46" s="39" t="s">
        <v>34</v>
      </c>
      <c r="C46" s="41" t="s">
        <v>33</v>
      </c>
      <c r="D46" s="16"/>
      <c r="E46" s="16"/>
      <c r="F46" s="16"/>
      <c r="G46" s="114" t="s">
        <v>51</v>
      </c>
      <c r="H46" s="114"/>
      <c r="I46" s="114"/>
    </row>
    <row r="47" spans="1:16" s="17" customFormat="1" ht="9" customHeight="1" thickBot="1" x14ac:dyDescent="0.2">
      <c r="A47" s="16"/>
      <c r="B47" s="16"/>
      <c r="C47" s="16"/>
      <c r="D47" s="16"/>
      <c r="E47" s="16"/>
      <c r="F47" s="16"/>
      <c r="G47" s="114"/>
      <c r="H47" s="114"/>
      <c r="I47" s="114"/>
    </row>
    <row r="48" spans="1:16" s="17" customFormat="1" ht="20.25" customHeight="1" thickTop="1" x14ac:dyDescent="0.15">
      <c r="B48" s="39" t="s">
        <v>48</v>
      </c>
      <c r="C48" s="41" t="s">
        <v>35</v>
      </c>
      <c r="D48" s="16"/>
      <c r="E48" s="16"/>
      <c r="F48" s="16"/>
      <c r="G48" s="85" t="s">
        <v>38</v>
      </c>
      <c r="H48" s="86"/>
      <c r="I48" s="87"/>
      <c r="J48" s="8"/>
    </row>
    <row r="49" spans="1:11" s="17" customFormat="1" ht="20.25" customHeight="1" thickBot="1" x14ac:dyDescent="0.3">
      <c r="A49" s="16"/>
      <c r="B49" s="16"/>
      <c r="C49" s="41" t="s">
        <v>36</v>
      </c>
      <c r="D49" s="16"/>
      <c r="E49" s="16"/>
      <c r="F49" s="16"/>
      <c r="G49" s="88">
        <f>IF(COUNTIF(活動表!J10:J21,"〇")&gt;0,IF(D3&lt;200,10000,20000),0)</f>
        <v>0</v>
      </c>
      <c r="H49" s="89"/>
      <c r="I49" s="90"/>
      <c r="J49" s="2" t="s">
        <v>23</v>
      </c>
    </row>
    <row r="50" spans="1:11" s="1" customFormat="1" ht="15" customHeight="1" thickTop="1" x14ac:dyDescent="0.15"/>
    <row r="51" spans="1:11" s="8" customFormat="1" ht="20.25" customHeight="1" x14ac:dyDescent="0.15">
      <c r="A51" s="33" t="s">
        <v>55</v>
      </c>
      <c r="B51" s="19"/>
      <c r="C51" s="20"/>
      <c r="D51" s="20"/>
      <c r="E51" s="20"/>
      <c r="F51" s="20"/>
      <c r="G51" s="20"/>
      <c r="H51" s="20"/>
      <c r="I51" s="20"/>
      <c r="J51" s="42" t="s">
        <v>69</v>
      </c>
    </row>
    <row r="52" spans="1:11" ht="9" customHeight="1" thickBot="1" x14ac:dyDescent="0.2"/>
    <row r="53" spans="1:11" ht="15.75" thickTop="1" x14ac:dyDescent="0.25">
      <c r="C53" s="105" t="s">
        <v>52</v>
      </c>
      <c r="D53" s="105"/>
      <c r="E53" s="105"/>
      <c r="F53" s="106"/>
      <c r="G53" s="119" t="s">
        <v>37</v>
      </c>
      <c r="H53" s="120"/>
      <c r="I53" s="121"/>
      <c r="J53" s="21"/>
      <c r="K53" s="21"/>
    </row>
    <row r="54" spans="1:11" ht="23.25" customHeight="1" thickBot="1" x14ac:dyDescent="0.3">
      <c r="A54" s="40" t="s">
        <v>49</v>
      </c>
      <c r="B54" s="18"/>
      <c r="C54" s="8"/>
      <c r="D54" s="8"/>
      <c r="E54" s="8"/>
      <c r="F54" s="8"/>
      <c r="G54" s="88">
        <f>F56</f>
        <v>0</v>
      </c>
      <c r="H54" s="89"/>
      <c r="I54" s="90"/>
      <c r="J54" s="2" t="s">
        <v>23</v>
      </c>
      <c r="K54" s="21"/>
    </row>
    <row r="55" spans="1:11" ht="15.75" thickTop="1" x14ac:dyDescent="0.15">
      <c r="A55" s="40" t="s">
        <v>50</v>
      </c>
      <c r="B55" s="13"/>
      <c r="D55" s="12" t="s">
        <v>39</v>
      </c>
      <c r="J55" s="21"/>
      <c r="K55" s="21"/>
    </row>
    <row r="56" spans="1:11" ht="24" customHeight="1" x14ac:dyDescent="0.15">
      <c r="B56" s="56"/>
      <c r="C56" s="12" t="s">
        <v>40</v>
      </c>
      <c r="D56" s="26">
        <v>150</v>
      </c>
      <c r="E56" s="8" t="s">
        <v>28</v>
      </c>
      <c r="F56" s="83">
        <f>B56*D56</f>
        <v>0</v>
      </c>
      <c r="G56" s="84"/>
      <c r="H56" t="s">
        <v>23</v>
      </c>
      <c r="J56" s="21"/>
      <c r="K56" s="21"/>
    </row>
    <row r="57" spans="1:11" ht="9" customHeight="1" thickBot="1" x14ac:dyDescent="0.2">
      <c r="B57" s="9"/>
      <c r="C57" s="12"/>
      <c r="D57" s="9"/>
      <c r="E57" s="8"/>
      <c r="F57" s="14"/>
      <c r="G57" s="14"/>
      <c r="J57" s="21"/>
      <c r="K57" s="21"/>
    </row>
    <row r="58" spans="1:11" s="8" customFormat="1" ht="7.5" customHeight="1" thickTop="1" thickBot="1" x14ac:dyDescent="0.3">
      <c r="A58" s="36"/>
      <c r="B58" s="36"/>
      <c r="C58" s="36"/>
      <c r="D58" s="36"/>
      <c r="E58" s="36"/>
      <c r="F58" s="36"/>
      <c r="G58" s="75"/>
      <c r="H58" s="75"/>
      <c r="I58" s="75"/>
      <c r="J58" s="37"/>
    </row>
    <row r="59" spans="1:11" ht="15.75" thickTop="1" x14ac:dyDescent="0.25">
      <c r="G59" s="80" t="s">
        <v>72</v>
      </c>
      <c r="H59" s="81"/>
      <c r="I59" s="82"/>
      <c r="J59" s="49" t="s">
        <v>70</v>
      </c>
    </row>
    <row r="60" spans="1:11" x14ac:dyDescent="0.15">
      <c r="G60" s="97" t="str">
        <f>IF(H41="","",H32+H41+G49+G54)</f>
        <v/>
      </c>
      <c r="H60" s="98"/>
      <c r="I60" s="99"/>
      <c r="J60" s="107" t="s">
        <v>23</v>
      </c>
    </row>
    <row r="61" spans="1:11" ht="14.25" thickBot="1" x14ac:dyDescent="0.2">
      <c r="G61" s="100"/>
      <c r="H61" s="101"/>
      <c r="I61" s="102"/>
      <c r="J61" s="108"/>
    </row>
    <row r="62" spans="1:11" ht="14.25" thickTop="1" x14ac:dyDescent="0.15"/>
  </sheetData>
  <mergeCells count="35">
    <mergeCell ref="D1:G1"/>
    <mergeCell ref="H36:I36"/>
    <mergeCell ref="E37:F37"/>
    <mergeCell ref="H37:I37"/>
    <mergeCell ref="H27:I27"/>
    <mergeCell ref="E19:F19"/>
    <mergeCell ref="E23:F23"/>
    <mergeCell ref="G60:I61"/>
    <mergeCell ref="E18:F18"/>
    <mergeCell ref="C53:F53"/>
    <mergeCell ref="J60:J61"/>
    <mergeCell ref="A23:C23"/>
    <mergeCell ref="A26:C27"/>
    <mergeCell ref="E24:F24"/>
    <mergeCell ref="H26:I26"/>
    <mergeCell ref="E32:F32"/>
    <mergeCell ref="G46:I47"/>
    <mergeCell ref="H31:I31"/>
    <mergeCell ref="H32:I32"/>
    <mergeCell ref="H40:I40"/>
    <mergeCell ref="H41:I41"/>
    <mergeCell ref="G53:I53"/>
    <mergeCell ref="G54:I54"/>
    <mergeCell ref="J2:J4"/>
    <mergeCell ref="A18:C19"/>
    <mergeCell ref="G58:I58"/>
    <mergeCell ref="D39:E40"/>
    <mergeCell ref="G59:I59"/>
    <mergeCell ref="F56:G56"/>
    <mergeCell ref="G48:I48"/>
    <mergeCell ref="G49:I49"/>
    <mergeCell ref="E41:G41"/>
    <mergeCell ref="E42:G42"/>
    <mergeCell ref="C41:D42"/>
    <mergeCell ref="A40:C40"/>
  </mergeCells>
  <phoneticPr fontId="1"/>
  <dataValidations count="1">
    <dataValidation type="custom" allowBlank="1" showInputMessage="1" showErrorMessage="1" error="上で入力した世帯数と異なります" prompt="自治連に加盟している場合のみ、世帯数を入力してください" sqref="B56">
      <formula1>OR(B56=D3,B56="")</formula1>
    </dataValidation>
  </dataValidations>
  <pageMargins left="0.43307086614173229" right="0.23622047244094491" top="0.74803149606299213" bottom="0" header="0.31496062992125984" footer="0"/>
  <pageSetup paperSize="9" scale="97" orientation="portrait" r:id="rId1"/>
  <headerFooter>
    <oddHeader>&amp;C&amp;"HG丸ｺﾞｼｯｸM-PRO,標準"&amp;18積算表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view="pageBreakPreview" zoomScale="160" zoomScaleNormal="205" zoomScaleSheetLayoutView="160" workbookViewId="0">
      <selection activeCell="A11" sqref="A11"/>
    </sheetView>
  </sheetViews>
  <sheetFormatPr defaultRowHeight="13.5" x14ac:dyDescent="0.15"/>
  <cols>
    <col min="1" max="1" width="9" style="27"/>
    <col min="2" max="2" width="29.375" style="27" bestFit="1" customWidth="1"/>
    <col min="3" max="3" width="10.5" style="27" bestFit="1" customWidth="1"/>
    <col min="4" max="4" width="1" style="27" customWidth="1"/>
    <col min="5" max="16384" width="9" style="27"/>
  </cols>
  <sheetData>
    <row r="2" spans="1:3" x14ac:dyDescent="0.15">
      <c r="A2" s="27" t="s">
        <v>77</v>
      </c>
      <c r="B2" s="28" t="s">
        <v>3</v>
      </c>
      <c r="C2" s="28" t="s">
        <v>4</v>
      </c>
    </row>
    <row r="3" spans="1:3" x14ac:dyDescent="0.15">
      <c r="A3" s="27">
        <v>1</v>
      </c>
      <c r="B3" s="29" t="s">
        <v>5</v>
      </c>
      <c r="C3" s="52">
        <v>20000</v>
      </c>
    </row>
    <row r="4" spans="1:3" x14ac:dyDescent="0.15">
      <c r="A4" s="27">
        <v>30</v>
      </c>
      <c r="B4" s="29" t="s">
        <v>6</v>
      </c>
      <c r="C4" s="52">
        <v>25000</v>
      </c>
    </row>
    <row r="5" spans="1:3" x14ac:dyDescent="0.15">
      <c r="A5" s="27">
        <v>70</v>
      </c>
      <c r="B5" s="29" t="s">
        <v>7</v>
      </c>
      <c r="C5" s="52">
        <v>35000</v>
      </c>
    </row>
    <row r="6" spans="1:3" x14ac:dyDescent="0.15">
      <c r="A6" s="27">
        <v>100</v>
      </c>
      <c r="B6" s="29" t="s">
        <v>8</v>
      </c>
      <c r="C6" s="52">
        <v>45000</v>
      </c>
    </row>
    <row r="7" spans="1:3" x14ac:dyDescent="0.15">
      <c r="A7" s="27">
        <v>150</v>
      </c>
      <c r="B7" s="29" t="s">
        <v>9</v>
      </c>
      <c r="C7" s="52">
        <v>55000</v>
      </c>
    </row>
    <row r="8" spans="1:3" x14ac:dyDescent="0.15">
      <c r="A8" s="27">
        <v>200</v>
      </c>
      <c r="B8" s="29" t="s">
        <v>10</v>
      </c>
      <c r="C8" s="52">
        <v>70000</v>
      </c>
    </row>
    <row r="9" spans="1:3" x14ac:dyDescent="0.15">
      <c r="A9" s="27">
        <v>250</v>
      </c>
      <c r="B9" s="29" t="s">
        <v>11</v>
      </c>
      <c r="C9" s="52">
        <v>85000</v>
      </c>
    </row>
    <row r="10" spans="1:3" x14ac:dyDescent="0.15">
      <c r="A10" s="27">
        <v>300</v>
      </c>
      <c r="B10" s="29" t="s">
        <v>12</v>
      </c>
      <c r="C10" s="52">
        <v>105000</v>
      </c>
    </row>
    <row r="11" spans="1:3" x14ac:dyDescent="0.15">
      <c r="A11" s="27">
        <v>400</v>
      </c>
      <c r="B11" s="29" t="s">
        <v>13</v>
      </c>
      <c r="C11" s="52">
        <v>130000</v>
      </c>
    </row>
    <row r="12" spans="1:3" x14ac:dyDescent="0.15">
      <c r="A12" s="27">
        <v>500</v>
      </c>
      <c r="B12" s="29" t="s">
        <v>14</v>
      </c>
      <c r="C12" s="52">
        <v>155000</v>
      </c>
    </row>
    <row r="13" spans="1:3" x14ac:dyDescent="0.15">
      <c r="A13" s="27">
        <v>600</v>
      </c>
      <c r="B13" s="29" t="s">
        <v>15</v>
      </c>
      <c r="C13" s="52">
        <v>180000</v>
      </c>
    </row>
    <row r="14" spans="1:3" x14ac:dyDescent="0.15">
      <c r="A14" s="27">
        <v>700</v>
      </c>
      <c r="B14" s="29" t="s">
        <v>16</v>
      </c>
      <c r="C14" s="52">
        <v>205000</v>
      </c>
    </row>
    <row r="15" spans="1:3" x14ac:dyDescent="0.15">
      <c r="A15" s="27">
        <v>800</v>
      </c>
      <c r="B15" s="29" t="s">
        <v>17</v>
      </c>
      <c r="C15" s="52">
        <v>235000</v>
      </c>
    </row>
    <row r="16" spans="1:3" x14ac:dyDescent="0.15">
      <c r="A16" s="27">
        <v>1000</v>
      </c>
      <c r="B16" s="29" t="s">
        <v>18</v>
      </c>
      <c r="C16" s="52">
        <v>270000</v>
      </c>
    </row>
    <row r="17" spans="1:3" x14ac:dyDescent="0.15">
      <c r="A17" s="27">
        <v>1400</v>
      </c>
      <c r="B17" s="29" t="s">
        <v>19</v>
      </c>
      <c r="C17" s="52">
        <v>285000</v>
      </c>
    </row>
  </sheetData>
  <sheetProtection algorithmName="SHA-512" hashValue="9ZHK2jmI9W7+K5mtcytvJmfHaDBcl/sppigCzr9y3NfL5zus5HXJWnYj9W+8s//gik4AyHZPIBdKuiUluBXkzw==" saltValue="tj6BdZ0/nLoa/ARh8U90S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活動表</vt:lpstr>
      <vt:lpstr>積算表</vt:lpstr>
      <vt:lpstr>別表</vt:lpstr>
      <vt:lpstr>活動表!Print_Area</vt:lpstr>
      <vt:lpstr>積算表!Print_Area</vt:lpstr>
      <vt:lpstr>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2025-06-11T04:58:43Z</dcterms:modified>
</cp:coreProperties>
</file>