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4332"/>
  <workbookPr/>
  <xr:revisionPtr xr6:coauthVersionLast="47" xr6:coauthVersionMax="47" documentId="13_ncr:1_{4255FE94-BC8B-4C45-AEF6-34D65662A627}" revIDLastSave="0" xr10:uidLastSave="{00000000-0000-0000-0000-000000000000}"/>
  <bookViews>
    <workbookView xr2:uid="{00000000-000D-0000-FFFF-FFFF00000000}" windowHeight="15720" windowWidth="29040" xWindow="2868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BE37" i="10"/>
  <c r="AM37" i="10"/>
  <c r="C37" i="10"/>
  <c r="BE36" i="10"/>
  <c r="AM36" i="10"/>
  <c r="C36" i="10"/>
  <c r="BE35" i="10"/>
  <c r="AM35" i="10"/>
  <c r="C35" i="10"/>
  <c r="BW34" i="10"/>
  <c r="BW35" i="10" s="1"/>
  <c r="BW36" i="10" s="1"/>
  <c r="BW37" i="10" s="1"/>
  <c r="BW38" i="10" s="1"/>
  <c r="BW39" i="10" s="1"/>
  <c r="BE34" i="10"/>
  <c r="C34" i="10"/>
  <c r="U34" i="10" s="1"/>
  <c r="U35" i="10" s="1"/>
  <c r="U36" i="10" s="1"/>
  <c r="U37" i="10" s="1"/>
  <c r="U38" i="10" s="1"/>
  <c r="CO34" i="10" l="1"/>
  <c r="CO35" i="10" s="1"/>
  <c r="CO36" i="10" s="1"/>
  <c r="CO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<sst xmlns="http://schemas.openxmlformats.org/spreadsheetml/2006/main" count="1077" uniqueCount="565">
  <si>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</si>
  <si>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</si>
  <si>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</si>
  <si>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</si>
  <si>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</si>
  <si>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</si>
  <si>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</si>
  <si>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</si>
  <si>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</si>
  <si>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</si>
  <si>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</si>
  <si>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</si>
  <si>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</si>
  <si>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</si>
  <si>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</si>
  <si>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</si>
  <si>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</si>
  <si>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</si>
  <si>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</si>
  <si>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</si>
  <si>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</si>
  <si>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</si>
  <si>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</si>
  <si>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</si>
  <si>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</si>
  <si>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</si>
  <si>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</si>
  <si>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</si>
  <si>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</si>
  <si>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</si>
  <si>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</si>
  <si>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</si>
  <si>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</si>
  <si>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</si>
  <si>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</si>
  <si>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</si>
  <si>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</si>
  <si>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</si>
  <si>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</si>
  <si>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</si>
  <si>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</si>
  <si>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</si>
  <si>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</si>
  <si>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</si>
  <si>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</si>
  <si>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</si>
  <si>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</si>
  <si>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</si>
  <si>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</si>
  <si>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</si>
  <si>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</si>
  <si>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</si>
  <si>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</si>
  <si>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</si>
  <si>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</si>
  <si>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</si>
  <si>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</si>
  <si>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</si>
  <si>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</si>
  <si>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</si>
  <si>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</si>
  <si>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</si>
  <si>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</si>
  <si>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</si>
  <si>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</si>
  <si>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</si>
  <si>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</si>
  <si>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</si>
  <si>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</si>
  <si>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</si>
  <si>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</si>
  <si>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</si>
  <si>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</si>
  <si>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</si>
  <si>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</si>
  <si>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</si>
  <si>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</si>
  <si>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</si>
  <si>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</si>
  <si>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</si>
  <si>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</si>
  <si>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</si>
  <si>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</si>
  <si>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</si>
  <si>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</si>
  <si>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</si>
  <si>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</si>
  <si>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</si>
  <si>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</si>
  <si>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</si>
  <si>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</si>
  <si>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</si>
  <si>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</si>
  <si>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</si>
  <si>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立川市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</si>
  <si>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</si>
  <si>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</si>
  <si>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</si>
  <si>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</si>
  <si>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</si>
  <si>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</si>
  <si>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</si>
  <si>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</si>
  <si>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</si>
  <si>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</si>
  <si>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</si>
  <si>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</si>
  <si>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</si>
  <si>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</si>
  <si>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</si>
  <si>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</si>
  <si>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</si>
  <si>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</si>
  <si>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</si>
  <si>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</si>
  <si>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</si>
  <si>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</si>
  <si>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</si>
  <si>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</si>
  <si>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</si>
  <si>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</si>
  <si>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</si>
  <si>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</si>
  <si>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</si>
  <si>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</si>
  <si>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</si>
  <si>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</si>
  <si>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</si>
  <si>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</si>
  <si>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</si>
  <si>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</si>
  <si>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</si>
  <si>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</si>
  <si>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</si>
  <si>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</si>
  <si>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</si>
  <si>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</si>
  <si>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</si>
  <si>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</si>
  <si>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</si>
  <si>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</si>
  <si>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</si>
  <si>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</si>
  <si>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</si>
  <si>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</si>
  <si>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</si>
  <si>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</si>
  <si>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</si>
  <si>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</si>
  <si>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</si>
  <si>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</si>
  <si>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</si>
  <si>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</si>
  <si>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</si>
  <si>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</si>
  <si>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</si>
  <si>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</si>
  <si>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</si>
  <si>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</si>
  <si>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</si>
  <si>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</si>
  <si>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</si>
  <si>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</si>
  <si>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</si>
  <si>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</si>
  <si>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</si>
  <si>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</si>
  <si>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</si>
  <si>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</si>
  <si>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</si>
  <si>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</si>
  <si>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</si>
  <si>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</si>
  <si>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</si>
  <si>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</si>
  <si>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</si>
  <si>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</si>
  <si>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</si>
  <si>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</si>
  <si>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</si>
  <si>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</si>
  <si>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</si>
  <si>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</si>
  <si>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</si>
  <si>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</si>
  <si>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</si>
  <si>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</si>
  <si>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</si>
  <si>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</si>
  <si>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</si>
  <si>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</si>
  <si>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</si>
  <si>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</si>
  <si>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</si>
  <si>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</si>
  <si>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</si>
  <si>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</si>
  <si>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</si>
  <si>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</si>
  <si>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</si>
  <si>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</si>
  <si>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</si>
  <si>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</si>
  <si>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東京都立川市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</si>
  <si>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</si>
  <si>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</si>
  <si>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</si>
  <si>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</si>
  <si>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</si>
  <si>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</si>
  <si>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</si>
  <si>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</si>
  <si>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</si>
  <si>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</si>
  <si>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</si>
  <si>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</si>
  <si>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</si>
  <si>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</si>
  <si>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</si>
  <si>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</si>
  <si>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</si>
  <si>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</si>
  <si>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</si>
  <si>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</si>
  <si>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</si>
  <si>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</si>
  <si>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</si>
  <si>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</si>
  <si>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</si>
  <si>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</si>
  <si>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</si>
  <si>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</si>
  <si>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</si>
  <si>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</si>
  <si>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</si>
  <si>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</si>
  <si>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</si>
  <si>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</si>
  <si>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</si>
  <si>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</si>
  <si>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</si>
  <si>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</si>
  <si>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</si>
  <si>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</si>
  <si>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</si>
  <si>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</si>
  <si>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</si>
  <si>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</si>
  <si>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</si>
  <si>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</si>
  <si>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</si>
  <si>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</si>
  <si>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</si>
  <si>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</si>
  <si>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</si>
  <si>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</si>
  <si>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</si>
  <si>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</si>
  <si>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</si>
  <si>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</si>
  <si>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</si>
  <si>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</si>
  <si>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</si>
  <si>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</si>
  <si>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</si>
  <si>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</si>
  <si>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</si>
  <si>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</si>
  <si>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</si>
  <si>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</si>
  <si>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</si>
  <si>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</si>
  <si>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</si>
  <si>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</si>
  <si>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</si>
  <si>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</si>
  <si>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</si>
  <si>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</si>
  <si>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</si>
  <si>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</si>
  <si>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</si>
  <si>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</si>
  <si>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</si>
  <si>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</si>
  <si>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</si>
  <si>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</si>
  <si>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</si>
  <si>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</si>
  <si>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</si>
  <si>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</si>
  <si>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</si>
  <si>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</si>
  <si>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</si>
  <si>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</si>
  <si>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</si>
  <si>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</si>
  <si>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</si>
  <si>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</si>
  <si>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</si>
  <si>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</si>
  <si>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</si>
  <si>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</si>
  <si>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</si>
  <si>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</si>
  <si>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</si>
  <si>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</si>
  <si>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</si>
  <si>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</si>
  <si>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</si>
  <si>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</si>
  <si>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</si>
  <si>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</si>
  <si>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</si>
  <si>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</si>
  <si>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</si>
  <si>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</si>
  <si>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</si>
  <si>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</si>
  <si>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</si>
  <si>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</si>
  <si>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</si>
  <si>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</si>
  <si>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</si>
  <si>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</si>
  <si>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</si>
  <si>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</si>
  <si>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</si>
  <si>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</si>
  <si>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</si>
  <si>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</si>
  <si>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</si>
  <si>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</si>
  <si>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</si>
  <si>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</si>
  <si>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</si>
  <si>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</si>
  <si>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</si>
  <si>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</si>
  <si>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</si>
  <si>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</si>
  <si>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</si>
  <si>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</si>
  <si>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</si>
  <si>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</si>
  <si>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</si>
  <si>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</si>
  <si>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</si>
  <si>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</si>
  <si>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</si>
  <si>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</si>
  <si>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</si>
  <si>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</si>
  <si>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</si>
  <si>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</si>
  <si>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東京都立川市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</si>
  <si>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</si>
  <si>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</si>
  <si>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</si>
  <si>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</si>
  <si>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</si>
  <si>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</si>
  <si>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</si>
  <si>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</si>
  <si>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</si>
  <si>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</si>
  <si>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</si>
  <si>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</si>
  <si>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</si>
  <si>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</si>
  <si>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</si>
  <si>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</si>
  <si>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</si>
  <si>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</si>
  <si>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</si>
  <si>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</si>
  <si>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</si>
  <si>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</si>
  <si>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</si>
  <si>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</si>
  <si>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</si>
  <si>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</si>
  <si>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</si>
  <si>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</si>
  <si>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</si>
  <si>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</si>
  <si>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</si>
  <si>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</si>
  <si>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</si>
  <si>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</si>
  <si>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</si>
  <si>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</si>
  <si>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駐車場事業</t>
    <phoneticPr fontId="5"/>
  </si>
  <si>
    <t>競輪事業</t>
    <phoneticPr fontId="5"/>
  </si>
  <si>
    <t>下水道事業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</si>
  <si>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</si>
  <si>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</si>
  <si>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</si>
  <si>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</si>
  <si>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</si>
  <si>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</si>
  <si>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</si>
  <si>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</si>
  <si>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</si>
  <si>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</si>
  <si>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</si>
  <si>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</si>
  <si>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</si>
  <si>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</si>
  <si>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</si>
  <si>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</si>
  <si>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</si>
  <si>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</si>
  <si>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</si>
  <si>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</si>
  <si>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</si>
  <si>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</si>
  <si>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</si>
  <si>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</si>
  <si>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</si>
  <si>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</si>
  <si>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</si>
  <si>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</si>
  <si>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</si>
  <si>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</si>
  <si>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</si>
  <si>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</si>
  <si>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</si>
  <si>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</si>
  <si>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</si>
  <si>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</si>
  <si>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</si>
  <si>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</si>
  <si>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</si>
  <si>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</si>
  <si>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</si>
  <si>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</si>
  <si>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</si>
  <si>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</si>
  <si>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</si>
  <si>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</si>
  <si>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</si>
  <si>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</si>
  <si>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</si>
  <si>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</si>
  <si>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</si>
  <si>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</si>
  <si>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</si>
  <si>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</si>
  <si>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</si>
  <si>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</si>
  <si>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</si>
  <si>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</si>
  <si>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</si>
  <si>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</si>
  <si>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</si>
  <si>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</si>
  <si>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</si>
  <si>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</si>
  <si>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</si>
  <si>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</si>
  <si>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</si>
  <si>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</si>
  <si>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</si>
  <si>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</si>
  <si>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</si>
  <si>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</si>
  <si>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</si>
  <si>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</si>
  <si>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</si>
  <si>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</si>
  <si>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</si>
  <si>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</si>
  <si>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</si>
  <si>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</si>
  <si>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</si>
  <si>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</si>
  <si>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</si>
  <si>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</si>
  <si>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</si>
  <si>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</si>
  <si>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</si>
  <si>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</si>
  <si>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</si>
  <si>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</si>
  <si>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</si>
  <si>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</si>
  <si>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</si>
  <si>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</si>
  <si>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</si>
  <si>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</si>
  <si>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</si>
  <si>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</si>
  <si>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</si>
  <si>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</si>
  <si>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</si>
  <si>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</si>
  <si>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</si>
  <si>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</si>
  <si>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</si>
  <si>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</si>
  <si>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</si>
  <si>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</si>
  <si>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</si>
  <si>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</si>
  <si>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</si>
  <si>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</si>
  <si>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</si>
  <si>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</si>
  <si>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</si>
  <si>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</si>
  <si>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</si>
  <si>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</si>
  <si>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</si>
  <si>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</si>
  <si>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</si>
  <si>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</si>
  <si>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</si>
  <si>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</si>
  <si>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</si>
  <si>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</si>
  <si>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</si>
  <si>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</si>
  <si>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</si>
  <si>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</si>
  <si>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</si>
  <si>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</si>
  <si>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</si>
  <si>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</si>
  <si>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</si>
  <si>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</si>
  <si>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0.73</t>
  </si>
  <si>
    <t>▲ 0.92</t>
  </si>
  <si>
    <t>▲ 1.65</t>
  </si>
  <si>
    <t>下水道事業</t>
  </si>
  <si>
    <t>一般会計</t>
  </si>
  <si>
    <t>国民健康保険事業</t>
  </si>
  <si>
    <t>競輪事業</t>
  </si>
  <si>
    <t>介護保険事業</t>
  </si>
  <si>
    <t>後期高齢者医療事業</t>
  </si>
  <si>
    <t>駐車場事業</t>
  </si>
  <si>
    <t>その他会計（赤字）</t>
  </si>
  <si>
    <t>その他会計（黒字）</t>
  </si>
  <si>
    <t>R02</t>
    <phoneticPr fontId="5"/>
  </si>
  <si>
    <t>R03</t>
    <phoneticPr fontId="5"/>
  </si>
  <si>
    <t>R04</t>
    <phoneticPr fontId="5"/>
  </si>
  <si>
    <t>R05</t>
    <phoneticPr fontId="5"/>
  </si>
  <si>
    <t>R06</t>
    <phoneticPr fontId="5"/>
  </si>
  <si>
    <t>立川市地域文化振興財団</t>
    <rPh sb="0" eb="3">
      <t>タチカワシ</t>
    </rPh>
    <rPh sb="3" eb="7">
      <t>チイキブンカ</t>
    </rPh>
    <rPh sb="7" eb="11">
      <t>シンコウザイダン</t>
    </rPh>
    <phoneticPr fontId="2"/>
  </si>
  <si>
    <t>立川都市センター</t>
    <rPh sb="0" eb="2">
      <t>タチカワ</t>
    </rPh>
    <rPh sb="2" eb="4">
      <t>トシ</t>
    </rPh>
    <phoneticPr fontId="2"/>
  </si>
  <si>
    <t>立川市土地開発公社</t>
    <rPh sb="0" eb="3">
      <t>タチカワシ</t>
    </rPh>
    <rPh sb="3" eb="9">
      <t>トチカイハツコウシャ</t>
    </rPh>
    <phoneticPr fontId="2"/>
  </si>
  <si>
    <t>多摩都市モノレール株式会社</t>
    <rPh sb="0" eb="4">
      <t>タマトシ</t>
    </rPh>
    <rPh sb="9" eb="13">
      <t>カブシキガイシャ</t>
    </rPh>
    <phoneticPr fontId="2"/>
  </si>
  <si>
    <t>〇</t>
    <phoneticPr fontId="2"/>
  </si>
  <si>
    <t>東京たま広域資源循環組合</t>
    <rPh sb="0" eb="2">
      <t>トウキョウ</t>
    </rPh>
    <rPh sb="4" eb="8">
      <t>コウイキシゲン</t>
    </rPh>
    <rPh sb="8" eb="12">
      <t>ジュンカンクミアイ</t>
    </rPh>
    <phoneticPr fontId="2"/>
  </si>
  <si>
    <t>東京市町村総合事務組合（一般会計）</t>
    <rPh sb="0" eb="5">
      <t>トウキョウシチョウソン</t>
    </rPh>
    <rPh sb="5" eb="7">
      <t>ソウゴウ</t>
    </rPh>
    <rPh sb="7" eb="11">
      <t>ジムクミアイ</t>
    </rPh>
    <rPh sb="12" eb="16">
      <t>イッパンカイケイ</t>
    </rPh>
    <phoneticPr fontId="2"/>
  </si>
  <si>
    <t>東京市町村総合事務組合（交通災害共済事業特別会計）</t>
    <rPh sb="0" eb="5">
      <t>トウキョウシチョウソン</t>
    </rPh>
    <rPh sb="5" eb="7">
      <t>ソウゴウ</t>
    </rPh>
    <rPh sb="7" eb="11">
      <t>ジムクミアイ</t>
    </rPh>
    <rPh sb="12" eb="14">
      <t>コウツウ</t>
    </rPh>
    <rPh sb="14" eb="16">
      <t>サイガイ</t>
    </rPh>
    <rPh sb="16" eb="18">
      <t>キョウサイ</t>
    </rPh>
    <rPh sb="18" eb="20">
      <t>ジギョウ</t>
    </rPh>
    <rPh sb="20" eb="22">
      <t>トクベツ</t>
    </rPh>
    <rPh sb="22" eb="24">
      <t>カイケイ</t>
    </rPh>
    <phoneticPr fontId="2"/>
  </si>
  <si>
    <t>立川・昭島・国立聖苑組合</t>
    <rPh sb="0" eb="2">
      <t>タチカワ</t>
    </rPh>
    <rPh sb="3" eb="5">
      <t>アキシマ</t>
    </rPh>
    <rPh sb="6" eb="8">
      <t>クニタチ</t>
    </rPh>
    <rPh sb="8" eb="10">
      <t>セイエン</t>
    </rPh>
    <rPh sb="10" eb="12">
      <t>クミアイ</t>
    </rPh>
    <phoneticPr fontId="2"/>
  </si>
  <si>
    <t>東京都後期高齢者医療広域連合（一般会計）</t>
    <rPh sb="0" eb="3">
      <t>トウキョウト</t>
    </rPh>
    <rPh sb="3" eb="8">
      <t>コウキコウレイシャ</t>
    </rPh>
    <rPh sb="8" eb="12">
      <t>イリョウコウイキ</t>
    </rPh>
    <rPh sb="12" eb="14">
      <t>レンゴウ</t>
    </rPh>
    <rPh sb="15" eb="19">
      <t>イッパンカイケイ</t>
    </rPh>
    <phoneticPr fontId="2"/>
  </si>
  <si>
    <t>東京都後期高齢者医療広域連合（後期高齢者医療特別会計）</t>
    <rPh sb="0" eb="3">
      <t>トウキョウト</t>
    </rPh>
    <rPh sb="3" eb="8">
      <t>コウキコウレイシャ</t>
    </rPh>
    <rPh sb="8" eb="12">
      <t>イリョウコウイキ</t>
    </rPh>
    <rPh sb="12" eb="14">
      <t>レンゴウ</t>
    </rPh>
    <rPh sb="15" eb="20">
      <t>コウキコウレイシャ</t>
    </rPh>
    <rPh sb="20" eb="22">
      <t>イリョウ</t>
    </rPh>
    <rPh sb="22" eb="26">
      <t>トクベツカイケイ</t>
    </rPh>
    <phoneticPr fontId="2"/>
  </si>
  <si>
    <t>-</t>
    <phoneticPr fontId="2"/>
  </si>
  <si>
    <t>地域づくり振興基金</t>
    <rPh sb="0" eb="2">
      <t>チイキ</t>
    </rPh>
    <rPh sb="5" eb="7">
      <t>シンコウ</t>
    </rPh>
    <phoneticPr fontId="2"/>
  </si>
  <si>
    <t>鉄道連続立体交差化整備基金</t>
    <rPh sb="0" eb="2">
      <t>テツドウ</t>
    </rPh>
    <rPh sb="2" eb="4">
      <t>レンゾク</t>
    </rPh>
    <rPh sb="4" eb="6">
      <t>リッタイ</t>
    </rPh>
    <rPh sb="6" eb="8">
      <t>コウサ</t>
    </rPh>
    <rPh sb="8" eb="9">
      <t>カ</t>
    </rPh>
    <rPh sb="9" eb="11">
      <t>セイビ</t>
    </rPh>
    <rPh sb="11" eb="13">
      <t>キキン</t>
    </rPh>
    <phoneticPr fontId="5"/>
  </si>
  <si>
    <t>特定防衛施設周辺整備調整交付金事業基金</t>
    <rPh sb="0" eb="4">
      <t>トクテイボウエイ</t>
    </rPh>
    <rPh sb="4" eb="6">
      <t>シセツ</t>
    </rPh>
    <rPh sb="6" eb="8">
      <t>シュウヘン</t>
    </rPh>
    <rPh sb="8" eb="10">
      <t>セイビ</t>
    </rPh>
    <rPh sb="10" eb="12">
      <t>チョウセイ</t>
    </rPh>
    <rPh sb="12" eb="15">
      <t>コウフキン</t>
    </rPh>
    <rPh sb="15" eb="17">
      <t>ジギョウ</t>
    </rPh>
    <rPh sb="17" eb="19">
      <t>キキン</t>
    </rPh>
    <phoneticPr fontId="2"/>
  </si>
  <si>
    <t>公共施設整備基金</t>
    <phoneticPr fontId="2"/>
  </si>
  <si>
    <t>清掃工場建設等基金</t>
    <phoneticPr fontId="2"/>
  </si>
  <si>
    <t>湖南衛生組合</t>
    <rPh sb="0" eb="1">
      <t>ミズウミ</t>
    </rPh>
    <rPh sb="1" eb="2">
      <t>ミナミ</t>
    </rPh>
    <rPh sb="2" eb="4">
      <t>エイセイ</t>
    </rPh>
    <rPh sb="4" eb="6">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</si>
</sst>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A487-4444-A122-EAE434027A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46126</c:v>
                </c:pt>
                <c:pt idx="1">
                  <c:v>48412</c:v>
                </c:pt>
                <c:pt idx="2">
                  <c:v>78080</c:v>
                </c:pt>
                <c:pt idx="3">
                  <c:v>46860</c:v>
                </c:pt>
                <c:pt idx="4">
                  <c:v>43596</c:v>
                </c:pt>
              </c:numCache>
            </c:numRef>
          </c:val>
          <c:smooth val="0"/>
          <c:extLst>
            <c:ext xmlns:c16="http://schemas.microsoft.com/office/drawing/2014/chart" uri="{C3380CC4-5D6E-409C-BE32-E72D297353CC}">
              <c16:uniqueId val="{00000001-A487-4444-A122-EAE434027A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12.73</c:v>
                </c:pt>
                <c:pt idx="1">
                  <c:v>16.04</c:v>
                </c:pt>
                <c:pt idx="2">
                  <c:v>11.9</c:v>
                </c:pt>
                <c:pt idx="3">
                  <c:v>9.27</c:v>
                </c:pt>
                <c:pt idx="4">
                  <c:v>7.39</c:v>
                </c:pt>
              </c:numCache>
            </c:numRef>
          </c:val>
          <c:extLst>
            <c:ext xmlns:c16="http://schemas.microsoft.com/office/drawing/2014/chart" uri="{C3380CC4-5D6E-409C-BE32-E72D297353CC}">
              <c16:uniqueId val="{00000000-D3E1-40A7-AF0B-0ACA9F2B6F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24.69</c:v>
                </c:pt>
                <c:pt idx="1">
                  <c:v>25.53</c:v>
                </c:pt>
                <c:pt idx="2">
                  <c:v>25.99</c:v>
                </c:pt>
                <c:pt idx="3">
                  <c:v>26.5</c:v>
                </c:pt>
                <c:pt idx="4">
                  <c:v>25.87</c:v>
                </c:pt>
              </c:numCache>
            </c:numRef>
          </c:val>
          <c:extLst>
            <c:ext xmlns:c16="http://schemas.microsoft.com/office/drawing/2014/chart" uri="{C3380CC4-5D6E-409C-BE32-E72D297353CC}">
              <c16:uniqueId val="{00000001-D3E1-40A7-AF0B-0ACA9F2B6F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1.96</c:v>
                </c:pt>
                <c:pt idx="1">
                  <c:v>2.88</c:v>
                </c:pt>
                <c:pt idx="2">
                  <c:v>-0.73</c:v>
                </c:pt>
                <c:pt idx="3">
                  <c:v>-0.92</c:v>
                </c:pt>
                <c:pt idx="4">
                  <c:v>-1.65</c:v>
                </c:pt>
              </c:numCache>
            </c:numRef>
          </c:val>
          <c:smooth val="0"/>
          <c:extLst>
            <c:ext xmlns:c16="http://schemas.microsoft.com/office/drawing/2014/chart" uri="{C3380CC4-5D6E-409C-BE32-E72D297353CC}">
              <c16:uniqueId val="{00000002-D3E1-40A7-AF0B-0ACA9F2B6F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D1B-4097-A30D-B0C230E2BA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1B-4097-A30D-B0C230E2BA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D1B-4097-A30D-B0C230E2BAC4}"/>
            </c:ext>
          </c:extLst>
        </c:ser>
        <c:ser>
          <c:idx val="3"/>
          <c:order val="3"/>
          <c:tx>
            <c:strRef>
              <c:f>データシート!$A$30</c:f>
              <c:strCache>
                <c:ptCount val="1"/>
                <c:pt idx="0">
                  <c:v>駐車場事業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3-2D1B-4097-A30D-B0C230E2BAC4}"/>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0.04</c:v>
                </c:pt>
                <c:pt idx="4">
                  <c:v>#N/A</c:v>
                </c:pt>
                <c:pt idx="5">
                  <c:v>0.05</c:v>
                </c:pt>
                <c:pt idx="6">
                  <c:v>#N/A</c:v>
                </c:pt>
                <c:pt idx="7">
                  <c:v>0.02</c:v>
                </c:pt>
                <c:pt idx="8">
                  <c:v>#N/A</c:v>
                </c:pt>
                <c:pt idx="9">
                  <c:v>0.04</c:v>
                </c:pt>
              </c:numCache>
            </c:numRef>
          </c:val>
          <c:extLst>
            <c:ext xmlns:c16="http://schemas.microsoft.com/office/drawing/2014/chart" uri="{C3380CC4-5D6E-409C-BE32-E72D297353CC}">
              <c16:uniqueId val="{00000004-2D1B-4097-A30D-B0C230E2BAC4}"/>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0.81</c:v>
                </c:pt>
                <c:pt idx="2">
                  <c:v>#N/A</c:v>
                </c:pt>
                <c:pt idx="3">
                  <c:v>0.52</c:v>
                </c:pt>
                <c:pt idx="4">
                  <c:v>#N/A</c:v>
                </c:pt>
                <c:pt idx="5">
                  <c:v>0.64</c:v>
                </c:pt>
                <c:pt idx="6">
                  <c:v>#N/A</c:v>
                </c:pt>
                <c:pt idx="7">
                  <c:v>0.17</c:v>
                </c:pt>
                <c:pt idx="8">
                  <c:v>#N/A</c:v>
                </c:pt>
                <c:pt idx="9">
                  <c:v>0.12</c:v>
                </c:pt>
              </c:numCache>
            </c:numRef>
          </c:val>
          <c:extLst>
            <c:ext xmlns:c16="http://schemas.microsoft.com/office/drawing/2014/chart" uri="{C3380CC4-5D6E-409C-BE32-E72D297353CC}">
              <c16:uniqueId val="{00000005-2D1B-4097-A30D-B0C230E2BAC4}"/>
            </c:ext>
          </c:extLst>
        </c:ser>
        <c:ser>
          <c:idx val="6"/>
          <c:order val="6"/>
          <c:tx>
            <c:strRef>
              <c:f>データシート!$A$33</c:f>
              <c:strCache>
                <c:ptCount val="1"/>
                <c:pt idx="0">
                  <c:v>競輪事業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0.48</c:v>
                </c:pt>
                <c:pt idx="2">
                  <c:v>#N/A</c:v>
                </c:pt>
                <c:pt idx="3">
                  <c:v>0.08</c:v>
                </c:pt>
                <c:pt idx="4">
                  <c:v>#N/A</c:v>
                </c:pt>
                <c:pt idx="5">
                  <c:v>0.32</c:v>
                </c:pt>
                <c:pt idx="6">
                  <c:v>#N/A</c:v>
                </c:pt>
                <c:pt idx="7">
                  <c:v>0.32</c:v>
                </c:pt>
                <c:pt idx="8">
                  <c:v>#N/A</c:v>
                </c:pt>
                <c:pt idx="9">
                  <c:v>0.33</c:v>
                </c:pt>
              </c:numCache>
            </c:numRef>
          </c:val>
          <c:extLst>
            <c:ext xmlns:c16="http://schemas.microsoft.com/office/drawing/2014/chart" uri="{C3380CC4-5D6E-409C-BE32-E72D297353CC}">
              <c16:uniqueId val="{00000006-2D1B-4097-A30D-B0C230E2BAC4}"/>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0.65</c:v>
                </c:pt>
                <c:pt idx="2">
                  <c:v>#N/A</c:v>
                </c:pt>
                <c:pt idx="3">
                  <c:v>0.57999999999999996</c:v>
                </c:pt>
                <c:pt idx="4">
                  <c:v>#N/A</c:v>
                </c:pt>
                <c:pt idx="5">
                  <c:v>0.23</c:v>
                </c:pt>
                <c:pt idx="6">
                  <c:v>#N/A</c:v>
                </c:pt>
                <c:pt idx="7">
                  <c:v>0.56000000000000005</c:v>
                </c:pt>
                <c:pt idx="8">
                  <c:v>#N/A</c:v>
                </c:pt>
                <c:pt idx="9">
                  <c:v>0.39</c:v>
                </c:pt>
              </c:numCache>
            </c:numRef>
          </c:val>
          <c:extLst>
            <c:ext xmlns:c16="http://schemas.microsoft.com/office/drawing/2014/chart" uri="{C3380CC4-5D6E-409C-BE32-E72D297353CC}">
              <c16:uniqueId val="{00000007-2D1B-4097-A30D-B0C230E2BAC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12.72</c:v>
                </c:pt>
                <c:pt idx="2">
                  <c:v>#N/A</c:v>
                </c:pt>
                <c:pt idx="3">
                  <c:v>16.04</c:v>
                </c:pt>
                <c:pt idx="4">
                  <c:v>#N/A</c:v>
                </c:pt>
                <c:pt idx="5">
                  <c:v>11.89</c:v>
                </c:pt>
                <c:pt idx="6">
                  <c:v>#N/A</c:v>
                </c:pt>
                <c:pt idx="7">
                  <c:v>9.27</c:v>
                </c:pt>
                <c:pt idx="8">
                  <c:v>#N/A</c:v>
                </c:pt>
                <c:pt idx="9">
                  <c:v>7.39</c:v>
                </c:pt>
              </c:numCache>
            </c:numRef>
          </c:val>
          <c:extLst>
            <c:ext xmlns:c16="http://schemas.microsoft.com/office/drawing/2014/chart" uri="{C3380CC4-5D6E-409C-BE32-E72D297353CC}">
              <c16:uniqueId val="{00000008-2D1B-4097-A30D-B0C230E2BAC4}"/>
            </c:ext>
          </c:extLst>
        </c:ser>
        <c:ser>
          <c:idx val="9"/>
          <c:order val="9"/>
          <c:tx>
            <c:strRef>
              <c:f>データシート!$A$36</c:f>
              <c:strCache>
                <c:ptCount val="1"/>
                <c:pt idx="0">
                  <c:v>下水道事業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1.92</c:v>
                </c:pt>
                <c:pt idx="2">
                  <c:v>#N/A</c:v>
                </c:pt>
                <c:pt idx="3">
                  <c:v>3.17</c:v>
                </c:pt>
                <c:pt idx="4">
                  <c:v>#N/A</c:v>
                </c:pt>
                <c:pt idx="5">
                  <c:v>4.82</c:v>
                </c:pt>
                <c:pt idx="6">
                  <c:v>#N/A</c:v>
                </c:pt>
                <c:pt idx="7">
                  <c:v>6.3</c:v>
                </c:pt>
                <c:pt idx="8">
                  <c:v>#N/A</c:v>
                </c:pt>
                <c:pt idx="9">
                  <c:v>8.56</c:v>
                </c:pt>
              </c:numCache>
            </c:numRef>
          </c:val>
          <c:extLst>
            <c:ext xmlns:c16="http://schemas.microsoft.com/office/drawing/2014/chart" uri="{C3380CC4-5D6E-409C-BE32-E72D297353CC}">
              <c16:uniqueId val="{00000009-2D1B-4097-A30D-B0C230E2BA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3770</c:v>
                </c:pt>
                <c:pt idx="5">
                  <c:v>3131</c:v>
                </c:pt>
                <c:pt idx="8">
                  <c:v>2663</c:v>
                </c:pt>
                <c:pt idx="11">
                  <c:v>2793</c:v>
                </c:pt>
                <c:pt idx="14">
                  <c:v>2633</c:v>
                </c:pt>
              </c:numCache>
            </c:numRef>
          </c:val>
          <c:extLst>
            <c:ext xmlns:c16="http://schemas.microsoft.com/office/drawing/2014/chart" uri="{C3380CC4-5D6E-409C-BE32-E72D297353CC}">
              <c16:uniqueId val="{00000000-D8C5-404A-94B7-20E373EC7C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8C5-404A-94B7-20E373EC7C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262</c:v>
                </c:pt>
                <c:pt idx="3">
                  <c:v>511</c:v>
                </c:pt>
                <c:pt idx="6">
                  <c:v>270</c:v>
                </c:pt>
                <c:pt idx="9">
                  <c:v>475</c:v>
                </c:pt>
                <c:pt idx="12">
                  <c:v>349</c:v>
                </c:pt>
              </c:numCache>
            </c:numRef>
          </c:val>
          <c:extLst>
            <c:ext xmlns:c16="http://schemas.microsoft.com/office/drawing/2014/chart" uri="{C3380CC4-5D6E-409C-BE32-E72D297353CC}">
              <c16:uniqueId val="{00000002-D8C5-404A-94B7-20E373EC7C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27</c:v>
                </c:pt>
                <c:pt idx="3">
                  <c:v>2</c:v>
                </c:pt>
                <c:pt idx="6">
                  <c:v>2</c:v>
                </c:pt>
                <c:pt idx="9">
                  <c:v>2</c:v>
                </c:pt>
                <c:pt idx="12">
                  <c:v>2</c:v>
                </c:pt>
              </c:numCache>
            </c:numRef>
          </c:val>
          <c:extLst>
            <c:ext xmlns:c16="http://schemas.microsoft.com/office/drawing/2014/chart" uri="{C3380CC4-5D6E-409C-BE32-E72D297353CC}">
              <c16:uniqueId val="{00000003-D8C5-404A-94B7-20E373EC7C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1043</c:v>
                </c:pt>
                <c:pt idx="3">
                  <c:v>743</c:v>
                </c:pt>
                <c:pt idx="6">
                  <c:v>721</c:v>
                </c:pt>
                <c:pt idx="9">
                  <c:v>782</c:v>
                </c:pt>
                <c:pt idx="12">
                  <c:v>1163</c:v>
                </c:pt>
              </c:numCache>
            </c:numRef>
          </c:val>
          <c:extLst>
            <c:ext xmlns:c16="http://schemas.microsoft.com/office/drawing/2014/chart" uri="{C3380CC4-5D6E-409C-BE32-E72D297353CC}">
              <c16:uniqueId val="{00000004-D8C5-404A-94B7-20E373EC7C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C5-404A-94B7-20E373EC7C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C5-404A-94B7-20E373EC7C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2759</c:v>
                </c:pt>
                <c:pt idx="3">
                  <c:v>2811</c:v>
                </c:pt>
                <c:pt idx="6">
                  <c:v>2825</c:v>
                </c:pt>
                <c:pt idx="9">
                  <c:v>2929</c:v>
                </c:pt>
                <c:pt idx="12">
                  <c:v>2958</c:v>
                </c:pt>
              </c:numCache>
            </c:numRef>
          </c:val>
          <c:extLst>
            <c:ext xmlns:c16="http://schemas.microsoft.com/office/drawing/2014/chart" uri="{C3380CC4-5D6E-409C-BE32-E72D297353CC}">
              <c16:uniqueId val="{00000007-D8C5-404A-94B7-20E373EC7C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321</c:v>
                </c:pt>
                <c:pt idx="2">
                  <c:v>#N/A</c:v>
                </c:pt>
                <c:pt idx="3">
                  <c:v>#N/A</c:v>
                </c:pt>
                <c:pt idx="4">
                  <c:v>936</c:v>
                </c:pt>
                <c:pt idx="5">
                  <c:v>#N/A</c:v>
                </c:pt>
                <c:pt idx="6">
                  <c:v>#N/A</c:v>
                </c:pt>
                <c:pt idx="7">
                  <c:v>1155</c:v>
                </c:pt>
                <c:pt idx="8">
                  <c:v>#N/A</c:v>
                </c:pt>
                <c:pt idx="9">
                  <c:v>#N/A</c:v>
                </c:pt>
                <c:pt idx="10">
                  <c:v>1395</c:v>
                </c:pt>
                <c:pt idx="11">
                  <c:v>#N/A</c:v>
                </c:pt>
                <c:pt idx="12">
                  <c:v>#N/A</c:v>
                </c:pt>
                <c:pt idx="13">
                  <c:v>1839</c:v>
                </c:pt>
                <c:pt idx="14">
                  <c:v>#N/A</c:v>
                </c:pt>
              </c:numCache>
            </c:numRef>
          </c:val>
          <c:smooth val="0"/>
          <c:extLst>
            <c:ext xmlns:c16="http://schemas.microsoft.com/office/drawing/2014/chart" uri="{C3380CC4-5D6E-409C-BE32-E72D297353CC}">
              <c16:uniqueId val="{00000008-D8C5-404A-94B7-20E373EC7C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14258</c:v>
                </c:pt>
                <c:pt idx="5">
                  <c:v>13261</c:v>
                </c:pt>
                <c:pt idx="8">
                  <c:v>14237</c:v>
                </c:pt>
                <c:pt idx="11">
                  <c:v>13467</c:v>
                </c:pt>
                <c:pt idx="14">
                  <c:v>12263</c:v>
                </c:pt>
              </c:numCache>
            </c:numRef>
          </c:val>
          <c:extLst>
            <c:ext xmlns:c16="http://schemas.microsoft.com/office/drawing/2014/chart" uri="{C3380CC4-5D6E-409C-BE32-E72D297353CC}">
              <c16:uniqueId val="{00000000-21E3-49F7-B479-9B52C96795E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12644</c:v>
                </c:pt>
                <c:pt idx="5">
                  <c:v>13316</c:v>
                </c:pt>
                <c:pt idx="8">
                  <c:v>13037</c:v>
                </c:pt>
                <c:pt idx="11">
                  <c:v>13037</c:v>
                </c:pt>
                <c:pt idx="14">
                  <c:v>15464</c:v>
                </c:pt>
              </c:numCache>
            </c:numRef>
          </c:val>
          <c:extLst>
            <c:ext xmlns:c16="http://schemas.microsoft.com/office/drawing/2014/chart" uri="{C3380CC4-5D6E-409C-BE32-E72D297353CC}">
              <c16:uniqueId val="{00000001-21E3-49F7-B479-9B52C96795E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34263</c:v>
                </c:pt>
                <c:pt idx="5">
                  <c:v>39242</c:v>
                </c:pt>
                <c:pt idx="8">
                  <c:v>43503</c:v>
                </c:pt>
                <c:pt idx="11">
                  <c:v>48913</c:v>
                </c:pt>
                <c:pt idx="14">
                  <c:v>53280</c:v>
                </c:pt>
              </c:numCache>
            </c:numRef>
          </c:val>
          <c:extLst>
            <c:ext xmlns:c16="http://schemas.microsoft.com/office/drawing/2014/chart" uri="{C3380CC4-5D6E-409C-BE32-E72D297353CC}">
              <c16:uniqueId val="{00000002-21E3-49F7-B479-9B52C96795E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E3-49F7-B479-9B52C96795E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E3-49F7-B479-9B52C96795E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E3-49F7-B479-9B52C96795E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8712</c:v>
                </c:pt>
                <c:pt idx="3">
                  <c:v>8502</c:v>
                </c:pt>
                <c:pt idx="6">
                  <c:v>8615</c:v>
                </c:pt>
                <c:pt idx="9">
                  <c:v>8819</c:v>
                </c:pt>
                <c:pt idx="12">
                  <c:v>8715</c:v>
                </c:pt>
              </c:numCache>
            </c:numRef>
          </c:val>
          <c:extLst>
            <c:ext xmlns:c16="http://schemas.microsoft.com/office/drawing/2014/chart" uri="{C3380CC4-5D6E-409C-BE32-E72D297353CC}">
              <c16:uniqueId val="{00000006-21E3-49F7-B479-9B52C96795E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c:v>
                </c:pt>
                <c:pt idx="3">
                  <c:v>11</c:v>
                </c:pt>
                <c:pt idx="6">
                  <c:v>9</c:v>
                </c:pt>
                <c:pt idx="9">
                  <c:v>8</c:v>
                </c:pt>
                <c:pt idx="12">
                  <c:v>6</c:v>
                </c:pt>
              </c:numCache>
            </c:numRef>
          </c:val>
          <c:extLst>
            <c:ext xmlns:c16="http://schemas.microsoft.com/office/drawing/2014/chart" uri="{C3380CC4-5D6E-409C-BE32-E72D297353CC}">
              <c16:uniqueId val="{00000007-21E3-49F7-B479-9B52C96795E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8316</c:v>
                </c:pt>
                <c:pt idx="3">
                  <c:v>8705</c:v>
                </c:pt>
                <c:pt idx="6">
                  <c:v>9417</c:v>
                </c:pt>
                <c:pt idx="9">
                  <c:v>10200</c:v>
                </c:pt>
                <c:pt idx="12">
                  <c:v>12835</c:v>
                </c:pt>
              </c:numCache>
            </c:numRef>
          </c:val>
          <c:extLst>
            <c:ext xmlns:c16="http://schemas.microsoft.com/office/drawing/2014/chart" uri="{C3380CC4-5D6E-409C-BE32-E72D297353CC}">
              <c16:uniqueId val="{00000008-21E3-49F7-B479-9B52C96795E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2177</c:v>
                </c:pt>
                <c:pt idx="3">
                  <c:v>2200</c:v>
                </c:pt>
                <c:pt idx="6">
                  <c:v>5850</c:v>
                </c:pt>
                <c:pt idx="9">
                  <c:v>2365</c:v>
                </c:pt>
                <c:pt idx="12">
                  <c:v>2274</c:v>
                </c:pt>
              </c:numCache>
            </c:numRef>
          </c:val>
          <c:extLst>
            <c:ext xmlns:c16="http://schemas.microsoft.com/office/drawing/2014/chart" uri="{C3380CC4-5D6E-409C-BE32-E72D297353CC}">
              <c16:uniqueId val="{00000009-21E3-49F7-B479-9B52C96795E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24386</c:v>
                </c:pt>
                <c:pt idx="3">
                  <c:v>25721</c:v>
                </c:pt>
                <c:pt idx="6">
                  <c:v>28473</c:v>
                </c:pt>
                <c:pt idx="9">
                  <c:v>28308</c:v>
                </c:pt>
                <c:pt idx="12">
                  <c:v>27854</c:v>
                </c:pt>
              </c:numCache>
            </c:numRef>
          </c:val>
          <c:extLst>
            <c:ext xmlns:c16="http://schemas.microsoft.com/office/drawing/2014/chart" uri="{C3380CC4-5D6E-409C-BE32-E72D297353CC}">
              <c16:uniqueId val="{0000000A-21E3-49F7-B479-9B52C96795E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1E3-49F7-B479-9B52C96795E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11346</c:v>
                </c:pt>
                <c:pt idx="1">
                  <c:v>11946</c:v>
                </c:pt>
                <c:pt idx="2">
                  <c:v>11948</c:v>
                </c:pt>
              </c:numCache>
            </c:numRef>
          </c:val>
          <c:extLst>
            <c:ext xmlns:c16="http://schemas.microsoft.com/office/drawing/2014/chart" uri="{C3380CC4-5D6E-409C-BE32-E72D297353CC}">
              <c16:uniqueId val="{00000000-0281-4E60-B8B1-768B9BA59D3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281-4E60-B8B1-768B9BA59D3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22131</c:v>
                </c:pt>
                <c:pt idx="1">
                  <c:v>25911</c:v>
                </c:pt>
                <c:pt idx="2">
                  <c:v>27634</c:v>
                </c:pt>
              </c:numCache>
            </c:numRef>
          </c:val>
          <c:extLst>
            <c:ext xmlns:c16="http://schemas.microsoft.com/office/drawing/2014/chart" uri="{C3380CC4-5D6E-409C-BE32-E72D297353CC}">
              <c16:uniqueId val="{00000002-0281-4E60-B8B1-768B9BA59D3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である公債費等は増となった。主な増要因は、前年度に比べ「公営企業に要する経費の財源とする地方債の償還の財源に充てたと認められる繰入金」が下水道事業の流域編入の完了に伴う固定資産除却費や減損損失の計上等により増加したことによる。</a:t>
          </a:r>
        </a:p>
        <a:p>
          <a:r>
            <a:rPr kumimoji="1" lang="ja-JP" altLang="en-US" sz="1400">
              <a:latin typeface="ＭＳ ゴシック" pitchFamily="49" charset="-128"/>
              <a:ea typeface="ＭＳ ゴシック" pitchFamily="49" charset="-128"/>
            </a:rPr>
            <a:t>　今後も将来世代の負担を考慮しながら、市債を有効に活用していくなど、歳入の規模に見合ったバランスの取れた予算編成に努める。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減債基金は利用していない。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a:t>
          </a:r>
          <a:r>
            <a:rPr kumimoji="1" lang="en-US" altLang="ja-JP" sz="1400">
              <a:latin typeface="ＭＳ ゴシック" pitchFamily="49" charset="-128"/>
              <a:ea typeface="ＭＳ ゴシック" pitchFamily="49" charset="-128"/>
            </a:rPr>
            <a:t>36.1</a:t>
          </a:r>
          <a:r>
            <a:rPr kumimoji="1" lang="ja-JP" altLang="en-US" sz="1400">
              <a:latin typeface="ＭＳ ゴシック" pitchFamily="49" charset="-128"/>
              <a:ea typeface="ＭＳ ゴシック" pitchFamily="49" charset="-128"/>
            </a:rPr>
            <a:t>億円減となった。</a:t>
          </a:r>
        </a:p>
        <a:p>
          <a:r>
            <a:rPr kumimoji="1" lang="ja-JP" altLang="en-US" sz="1400">
              <a:latin typeface="ＭＳ ゴシック" pitchFamily="49" charset="-128"/>
              <a:ea typeface="ＭＳ ゴシック" pitchFamily="49" charset="-128"/>
            </a:rPr>
            <a:t>　主な減要因は、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債務負担行為に基づく支出予定額</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の減や</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充当可能基金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の増などが挙げられる。　今後も将来世代の負担を考慮しながら、市債を有効に活用していくなど、歳入の規模に見合ったバランスの取れた予算編成に努める。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東京都立川市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清掃工場建設等基金」、「特定防衛施設周辺整備調整交付事業基金」などを取り崩した一方、歳入の上振れ分や減額補正、剰余金の一部、未利用地の土地売払金、特定防衛施設周辺整備調整交付金等を積み立て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積立基金の適正な管理を図り、公共施設やインフラ施設の老朽化対策等に備える。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また、基金の運用については、必要とする基金の額、期間等を明確にし、計画的かつ着実に積立てるように努める。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公共施設整備基金：公共施設の整備並びに耐震補強及び大規模改修等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清掃工場建設等基金：清掃工場の移転に伴う、清掃工場の建設等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鉄道連続立体交差化整備基金：中央線三鷹・西立川間の鉄道と道路との連続立体交差化の整備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地域づくり振興基金：地域づくり活動及びまちづくり活動を支援するための諸事業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特定防衛施設周辺整備調整交付金事業基金：防衛施設周辺の生活環境の整備等に関する法律（昭和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号）第９条第２項に規定する公共用の施設の整備又はその他の生活環境の改善若しくは開発の円滑な実施に寄与する事業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森林環境譲与税基金：森林環境税及び森林環境譲与税に関する法律（平成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年法律第３号）第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条に規定する森林環境譲与税を財源として森林の整備及びその促進に関する施策に要する経費に充当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新型コロナウイルス感染症対策基金：新型コロナウイルス感染症の感染拡大の防止並びに当該感染症に伴う地域医療体制の整備、市民生活の支援及び地域経済の回復の推進に係る事業に要する経費に充当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・公共施設整備基金：歳入予算の上振れ分や未利用地の土地売払金などの積立により増加。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・特定防衛施設周辺整備調整交付金事業基金：子育て健康複合施設の完成による減少。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公共施設整備基金：公共施設の再編や都市インフラの老朽化などへ対応するため、投資的事業の進捗を踏まえ、必要な額を確保していく。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積立基金の適正な管理を図り、新清掃工場建設及び公共施設の老朽化対策等に備える。また、基金の運用については、必要とする基金の額、期間等を明確にし、計画的かつ着実に積立て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年度に目標額としていた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億円を確保したが、令和７年度当初予算における建設工事価格などの上昇に対応するための財源確保などに資するため、減額補正や剰余金の一部の積み立てを行った。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186,257
180,179
24.36
96,622,924
91,928,693
3,413,918
46,186,291
27,853,857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法人の集積により法人市民税の税収が多いことなどから、類似団体平均より高い水準で推移しており、令和６年度は</a:t>
          </a:r>
          <a:r>
            <a:rPr kumimoji="1" lang="en-US" altLang="ja-JP" sz="1300">
              <a:latin typeface="ＭＳ Ｐゴシック" panose="020B0600070205080204" pitchFamily="50" charset="-128"/>
              <a:ea typeface="ＭＳ Ｐゴシック" panose="020B0600070205080204" pitchFamily="50" charset="-128"/>
            </a:rPr>
            <a:t>0.29</a:t>
          </a:r>
          <a:r>
            <a:rPr kumimoji="1" lang="ja-JP" altLang="en-US" sz="1300">
              <a:latin typeface="ＭＳ Ｐゴシック" panose="020B0600070205080204" pitchFamily="50" charset="-128"/>
              <a:ea typeface="ＭＳ Ｐゴシック" panose="020B0600070205080204" pitchFamily="50" charset="-128"/>
            </a:rPr>
            <a:t>ポイント上回っている。令和６年度は、法人市民税や固定資産税が増となったほか、地方特例交付金や株式等譲渡所得割交付金などの増により、前年度を上回る一般財源を確保することができた。しかし、今後の景気を取り巻く環境は、雇用・所得環境の改善や各種政策の効果が緩やかな回復を支えることが期待される一方で、米国の通商政策の影響による景気の下振れリスクや物価上昇による影響などは不確定な要素が多く、法人市民税や個人市民税などに与える影響も懸念されるなど、財源確保に向けた環境は厳しい状況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67733</xdr:rowOff>
    </xdr:from>
    <xdr:to>
      <xdr:col>23</xdr:col>
      <xdr:colOff>133350</xdr:colOff>
      <xdr:row>38</xdr:row>
      <xdr:rowOff>121355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582833"/>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121355</xdr:rowOff>
    </xdr:from>
    <xdr:to>
      <xdr:col>19</xdr:col>
      <xdr:colOff>133350</xdr:colOff>
      <xdr:row>38</xdr:row>
      <xdr:rowOff>134761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6364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134761</xdr:rowOff>
    </xdr:from>
    <xdr:to>
      <xdr:col>15</xdr:col>
      <xdr:colOff>82550</xdr:colOff>
      <xdr:row>38</xdr:row>
      <xdr:rowOff>148167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6498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148167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230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135766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149172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16933</xdr:rowOff>
    </xdr:from>
    <xdr:to>
      <xdr:col>23</xdr:col>
      <xdr:colOff>184150</xdr:colOff>
      <xdr:row>38</xdr:row>
      <xdr:rowOff>118533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33460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70555</xdr:rowOff>
    </xdr:from>
    <xdr:to>
      <xdr:col>19</xdr:col>
      <xdr:colOff>184150</xdr:colOff>
      <xdr:row>39</xdr:row>
      <xdr:rowOff>705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10882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54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83961</xdr:rowOff>
    </xdr:from>
    <xdr:to>
      <xdr:col>15</xdr:col>
      <xdr:colOff>133350</xdr:colOff>
      <xdr:row>39</xdr:row>
      <xdr:rowOff>14111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9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24288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6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97367</xdr:rowOff>
    </xdr:from>
    <xdr:to>
      <xdr:col>11</xdr:col>
      <xdr:colOff>82550</xdr:colOff>
      <xdr:row>39</xdr:row>
      <xdr:rowOff>27517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37694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分子の経常経費充当一般財源等は、人件費や物件費、補助費等、全体的な歳出増などにより、前年度比</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％の増となった。分母の経常一般財源等は、地方特例交付金や市税、株式等譲渡所得割交付金の増などにより、前年度比</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％の増となった。分子の増加率が分母の増加率を上回ったため、経常収支比率は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％増となった。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169926</xdr:rowOff>
    </xdr:from>
    <xdr:to>
      <xdr:col>23</xdr:col>
      <xdr:colOff>133350</xdr:colOff>
      <xdr:row>63</xdr:row>
      <xdr:rowOff>94996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9982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29972</xdr:rowOff>
    </xdr:from>
    <xdr:to>
      <xdr:col>19</xdr:col>
      <xdr:colOff>133350</xdr:colOff>
      <xdr:row>62</xdr:row>
      <xdr:rowOff>169926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59872"/>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29972</xdr:rowOff>
    </xdr:from>
    <xdr:to>
      <xdr:col>15</xdr:col>
      <xdr:colOff>82550</xdr:colOff>
      <xdr:row>63</xdr:row>
      <xdr:rowOff>80518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59872"/>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80518</xdr:rowOff>
    </xdr:from>
    <xdr:to>
      <xdr:col>11</xdr:col>
      <xdr:colOff>31750</xdr:colOff>
      <xdr:row>63</xdr:row>
      <xdr:rowOff>128778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8186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44196</xdr:rowOff>
    </xdr:from>
    <xdr:to>
      <xdr:col>23</xdr:col>
      <xdr:colOff>184150</xdr:colOff>
      <xdr:row>63</xdr:row>
      <xdr:rowOff>145796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60723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119126</xdr:rowOff>
    </xdr:from>
    <xdr:to>
      <xdr:col>19</xdr:col>
      <xdr:colOff>184150</xdr:colOff>
      <xdr:row>63</xdr:row>
      <xdr:rowOff>49276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59453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1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150622</xdr:rowOff>
    </xdr:from>
    <xdr:to>
      <xdr:col>15</xdr:col>
      <xdr:colOff>133350</xdr:colOff>
      <xdr:row>62</xdr:row>
      <xdr:rowOff>80772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90949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29718</xdr:rowOff>
    </xdr:from>
    <xdr:to>
      <xdr:col>11</xdr:col>
      <xdr:colOff>82550</xdr:colOff>
      <xdr:row>63</xdr:row>
      <xdr:rowOff>131318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141495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9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18305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11,086</a:t>
          </a:r>
          <a:r>
            <a:rPr kumimoji="1" lang="ja-JP" altLang="en-US" sz="1300">
              <a:latin typeface="ＭＳ Ｐゴシック" panose="020B0600070205080204" pitchFamily="50" charset="-128"/>
              <a:ea typeface="ＭＳ Ｐゴシック" panose="020B0600070205080204" pitchFamily="50" charset="-128"/>
            </a:rPr>
            <a:t>円上回っている。</a:t>
          </a:r>
        </a:p>
        <a:p>
          <a:r>
            <a:rPr kumimoji="1" lang="ja-JP" altLang="en-US" sz="1300">
              <a:latin typeface="ＭＳ Ｐゴシック" panose="020B0600070205080204" pitchFamily="50" charset="-128"/>
              <a:ea typeface="ＭＳ Ｐゴシック" panose="020B0600070205080204" pitchFamily="50" charset="-128"/>
            </a:rPr>
            <a:t>　人件費については、共済組合負担金などが増額となった一方、退職手当や時間外勤務手当などが減額となった。今後も行政経営計画に基づき、適正な定員管理を推進する。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は、パーソナルコンピュータ設定等委託料や学校給食用食材料費（中学校分）、電子黒板購入などの増により増額となった。今後も、委託契約の複数年化や仕様の見直し等により、経常的な経費の見直しに取り組み、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83421</xdr:rowOff>
    </xdr:from>
    <xdr:to>
      <xdr:col>23</xdr:col>
      <xdr:colOff>133350</xdr:colOff>
      <xdr:row>85</xdr:row>
      <xdr:rowOff>13706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85221"/>
          <a:ext cx="838200" cy="10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32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83421</xdr:rowOff>
    </xdr:from>
    <xdr:to>
      <xdr:col>19</xdr:col>
      <xdr:colOff>133350</xdr:colOff>
      <xdr:row>84</xdr:row>
      <xdr:rowOff>115568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485221"/>
          <a:ext cx="889000" cy="3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91920</xdr:rowOff>
    </xdr:from>
    <xdr:to>
      <xdr:col>15</xdr:col>
      <xdr:colOff>82550</xdr:colOff>
      <xdr:row>84</xdr:row>
      <xdr:rowOff>115568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93720"/>
          <a:ext cx="889000" cy="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21536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60021</xdr:rowOff>
    </xdr:from>
    <xdr:to>
      <xdr:col>11</xdr:col>
      <xdr:colOff>31750</xdr:colOff>
      <xdr:row>84</xdr:row>
      <xdr:rowOff>91920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90371"/>
          <a:ext cx="889000" cy="20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137850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8996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134356</xdr:rowOff>
    </xdr:from>
    <xdr:to>
      <xdr:col>23</xdr:col>
      <xdr:colOff>184150</xdr:colOff>
      <xdr:row>85</xdr:row>
      <xdr:rowOff>64506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106433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0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32621</xdr:rowOff>
    </xdr:from>
    <xdr:to>
      <xdr:col>19</xdr:col>
      <xdr:colOff>184150</xdr:colOff>
      <xdr:row>84</xdr:row>
      <xdr:rowOff>134221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3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118998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20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64768</xdr:rowOff>
    </xdr:from>
    <xdr:to>
      <xdr:col>15</xdr:col>
      <xdr:colOff>133350</xdr:colOff>
      <xdr:row>84</xdr:row>
      <xdr:rowOff>166368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6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151145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5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41120</xdr:rowOff>
    </xdr:from>
    <xdr:to>
      <xdr:col>11</xdr:col>
      <xdr:colOff>82550</xdr:colOff>
      <xdr:row>84</xdr:row>
      <xdr:rowOff>142720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4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127497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2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9221</xdr:rowOff>
    </xdr:from>
    <xdr:to>
      <xdr:col>7</xdr:col>
      <xdr:colOff>31750</xdr:colOff>
      <xdr:row>83</xdr:row>
      <xdr:rowOff>110821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3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95598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2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国の構成比の高い階層で当市の平均給料月額が比較的上がったこと等によりラスパイレス指数が上昇した。</a:t>
          </a:r>
        </a:p>
        <a:p>
          <a:r>
            <a:rPr kumimoji="1" lang="ja-JP" altLang="en-US" sz="1300">
              <a:latin typeface="ＭＳ Ｐゴシック" panose="020B0600070205080204" pitchFamily="50" charset="-128"/>
              <a:ea typeface="ＭＳ Ｐゴシック" panose="020B0600070205080204" pitchFamily="50" charset="-128"/>
            </a:rPr>
            <a:t>　今後も国や他団体等の動向を踏まえ、必要に応じて給料及び各手当の見直し・適正化に努める。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83</xdr:row>
      <xdr:rowOff>52916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162616"/>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103716</xdr:rowOff>
    </xdr:from>
    <xdr:to>
      <xdr:col>77</xdr:col>
      <xdr:colOff>44450</xdr:colOff>
      <xdr:row>83</xdr:row>
      <xdr:rowOff>113241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162616"/>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83</xdr:row>
      <xdr:rowOff>113241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3234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83</xdr:row>
      <xdr:rowOff>113241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3234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18643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7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52916</xdr:rowOff>
    </xdr:from>
    <xdr:to>
      <xdr:col>77</xdr:col>
      <xdr:colOff>95250</xdr:colOff>
      <xdr:row>82</xdr:row>
      <xdr:rowOff>154516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164693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88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62441</xdr:rowOff>
    </xdr:from>
    <xdr:to>
      <xdr:col>73</xdr:col>
      <xdr:colOff>44450</xdr:colOff>
      <xdr:row>83</xdr:row>
      <xdr:rowOff>164041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2768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154111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62441</xdr:rowOff>
    </xdr:from>
    <xdr:to>
      <xdr:col>64</xdr:col>
      <xdr:colOff>152400</xdr:colOff>
      <xdr:row>83</xdr:row>
      <xdr:rowOff>164041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2768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指定管理者制度の導入や</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方式による調理場の運営、保育園の民営化など多様な</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手法の導入により、適正な定員管理に取り組んできた。令和６年度は、個人番号カードの交付状況を踏まえた体制見直しや公共下水道の都への流域編入後の組織体制の見直しなどによる減員とともに、児童発達支援センターの設置などの新たな行政需要に対応するために増員を図った。令和７年度からは「第３次行政経営計画」に基づき経営資源（ひと・モノ・おかね・情報）を最大限活用していくとともに、適切なサービス水準の維持と担い手の最適化により、職員定数の適正化を図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154622</xdr:rowOff>
    </xdr:from>
    <xdr:to>
      <xdr:col>81</xdr:col>
      <xdr:colOff>44450</xdr:colOff>
      <xdr:row>59</xdr:row>
      <xdr:rowOff>163671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70172"/>
          <a:ext cx="8382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154622</xdr:rowOff>
    </xdr:from>
    <xdr:to>
      <xdr:col>77</xdr:col>
      <xdr:colOff>44450</xdr:colOff>
      <xdr:row>59</xdr:row>
      <xdr:rowOff>154622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70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127476</xdr:rowOff>
    </xdr:from>
    <xdr:to>
      <xdr:col>72</xdr:col>
      <xdr:colOff>203200</xdr:colOff>
      <xdr:row>59</xdr:row>
      <xdr:rowOff>154622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43026"/>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127476</xdr:rowOff>
    </xdr:from>
    <xdr:to>
      <xdr:col>68</xdr:col>
      <xdr:colOff>152400</xdr:colOff>
      <xdr:row>59</xdr:row>
      <xdr:rowOff>133509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243026"/>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112871</xdr:rowOff>
    </xdr:from>
    <xdr:to>
      <xdr:col>81</xdr:col>
      <xdr:colOff>95250</xdr:colOff>
      <xdr:row>60</xdr:row>
      <xdr:rowOff>43021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2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129398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7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103822</xdr:rowOff>
    </xdr:from>
    <xdr:to>
      <xdr:col>77</xdr:col>
      <xdr:colOff>95250</xdr:colOff>
      <xdr:row>60</xdr:row>
      <xdr:rowOff>33972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44149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88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103822</xdr:rowOff>
    </xdr:from>
    <xdr:to>
      <xdr:col>73</xdr:col>
      <xdr:colOff>44450</xdr:colOff>
      <xdr:row>60</xdr:row>
      <xdr:rowOff>33972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44149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88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76676</xdr:rowOff>
    </xdr:from>
    <xdr:to>
      <xdr:col>68</xdr:col>
      <xdr:colOff>203200</xdr:colOff>
      <xdr:row>60</xdr:row>
      <xdr:rowOff>6826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9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17003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6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82709</xdr:rowOff>
    </xdr:from>
    <xdr:to>
      <xdr:col>64</xdr:col>
      <xdr:colOff>152400</xdr:colOff>
      <xdr:row>60</xdr:row>
      <xdr:rowOff>12859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9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23036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6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令和６年度は単年度の比率は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ポイント増加、３ヵ年平均である本比率は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ポイント増加となっている。新たな市債の発行を当該年度の元利償還額以下に抑制してきたことにより、令和６年度も類似団体平均を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ポイント下回っているが、今後、老朽化が著しい公共施設を改修し、長寿命化を図っていく必要があるため、将来世代の負担を考慮しながら、市債の有効に活用に努める。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91622</xdr:rowOff>
    </xdr:from>
    <xdr:to>
      <xdr:col>81</xdr:col>
      <xdr:colOff>44450</xdr:colOff>
      <xdr:row>39</xdr:row>
      <xdr:rowOff>160565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7817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171148</xdr:rowOff>
    </xdr:from>
    <xdr:to>
      <xdr:col>77</xdr:col>
      <xdr:colOff>44450</xdr:colOff>
      <xdr:row>39</xdr:row>
      <xdr:rowOff>91622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8624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159657</xdr:rowOff>
    </xdr:from>
    <xdr:to>
      <xdr:col>72</xdr:col>
      <xdr:colOff>203200</xdr:colOff>
      <xdr:row>38</xdr:row>
      <xdr:rowOff>171148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747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159657</xdr:rowOff>
    </xdr:from>
    <xdr:to>
      <xdr:col>68</xdr:col>
      <xdr:colOff>152400</xdr:colOff>
      <xdr:row>38</xdr:row>
      <xdr:rowOff>159657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67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36182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109765</xdr:rowOff>
    </xdr:from>
    <xdr:to>
      <xdr:col>81</xdr:col>
      <xdr:colOff>95250</xdr:colOff>
      <xdr:row>40</xdr:row>
      <xdr:rowOff>39915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126292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40822</xdr:rowOff>
    </xdr:from>
    <xdr:to>
      <xdr:col>77</xdr:col>
      <xdr:colOff>95250</xdr:colOff>
      <xdr:row>39</xdr:row>
      <xdr:rowOff>142422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152599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120348</xdr:rowOff>
    </xdr:from>
    <xdr:to>
      <xdr:col>73</xdr:col>
      <xdr:colOff>44450</xdr:colOff>
      <xdr:row>39</xdr:row>
      <xdr:rowOff>50498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60675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108857</xdr:rowOff>
    </xdr:from>
    <xdr:to>
      <xdr:col>68</xdr:col>
      <xdr:colOff>203200</xdr:colOff>
      <xdr:row>39</xdr:row>
      <xdr:rowOff>39007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49184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108857</xdr:rowOff>
    </xdr:from>
    <xdr:to>
      <xdr:col>64</xdr:col>
      <xdr:colOff>152400</xdr:colOff>
      <xdr:row>39</xdr:row>
      <xdr:rowOff>39007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49184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将来負担比率は引き続きマイナス（△</a:t>
          </a:r>
          <a:r>
            <a:rPr kumimoji="1" lang="en-US" altLang="ja-JP" sz="1300">
              <a:latin typeface="ＭＳ Ｐゴシック" panose="020B0600070205080204" pitchFamily="50" charset="-128"/>
              <a:ea typeface="ＭＳ Ｐゴシック" panose="020B0600070205080204" pitchFamily="50" charset="-128"/>
            </a:rPr>
            <a:t>65.5</a:t>
          </a:r>
          <a:r>
            <a:rPr kumimoji="1" lang="ja-JP" altLang="en-US" sz="1300">
              <a:latin typeface="ＭＳ Ｐゴシック" panose="020B0600070205080204" pitchFamily="50" charset="-128"/>
              <a:ea typeface="ＭＳ Ｐゴシック" panose="020B0600070205080204" pitchFamily="50" charset="-128"/>
            </a:rPr>
            <a:t>％）となり、類似団体平均を大きく下回っている。これは、新たな市債の発行を当該年度の元金償還額以下に抑制することで、将来負担比率の対象となる一般会計及び下水道事業会計の地方債現在高の減少に努めてきたことなどによる。今後、老朽化した施設の改修を進める必要があるため、将来世代の負担を考慮しながら、市債を有効に活用していくなど、歳入の規模に見合ったバランスの取れた予算編成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36665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65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35288</xdr:rowOff>
    </xdr:from>
    <xdr:to>
      <xdr:col>73</xdr:col>
      <xdr:colOff>44450</xdr:colOff>
      <xdr:row>13</xdr:row>
      <xdr:rowOff>136888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96265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186,257
180,179
24.36
96,622,924
91,928,693
3,413,918
46,186,291
27,853,857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正な定員管理による職員数の減少などにより減少傾向が続いてきたが、令和６年度の人件費については、月給制会計年度任用職員報酬や議員共済会負担金などが減額となった一方、退職手当や勤勉手当の増額などによ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の増となった。依然、類似団体平均との比較では</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ポイント下回っているが、行政経営計画に基づき、民間活力の活用や事務事業の見直しなどを進める。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135164</xdr:rowOff>
    </xdr:from>
    <xdr:to>
      <xdr:col>24</xdr:col>
      <xdr:colOff>25400</xdr:colOff>
      <xdr:row>34</xdr:row>
      <xdr:rowOff>72572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793014"/>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135164</xdr:rowOff>
    </xdr:from>
    <xdr:to>
      <xdr:col>19</xdr:col>
      <xdr:colOff>187325</xdr:colOff>
      <xdr:row>33</xdr:row>
      <xdr:rowOff>135164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793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135164</xdr:rowOff>
    </xdr:from>
    <xdr:to>
      <xdr:col>15</xdr:col>
      <xdr:colOff>98425</xdr:colOff>
      <xdr:row>34</xdr:row>
      <xdr:rowOff>137886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7930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137886</xdr:rowOff>
    </xdr:from>
    <xdr:to>
      <xdr:col>11</xdr:col>
      <xdr:colOff>9525</xdr:colOff>
      <xdr:row>35</xdr:row>
      <xdr:rowOff>31750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671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21772</xdr:rowOff>
    </xdr:from>
    <xdr:to>
      <xdr:col>24</xdr:col>
      <xdr:colOff>76200</xdr:colOff>
      <xdr:row>34</xdr:row>
      <xdr:rowOff>123372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38299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84364</xdr:rowOff>
    </xdr:from>
    <xdr:to>
      <xdr:col>20</xdr:col>
      <xdr:colOff>38100</xdr:colOff>
      <xdr:row>34</xdr:row>
      <xdr:rowOff>14514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24691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11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84364</xdr:rowOff>
    </xdr:from>
    <xdr:to>
      <xdr:col>15</xdr:col>
      <xdr:colOff>149225</xdr:colOff>
      <xdr:row>34</xdr:row>
      <xdr:rowOff>14514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24691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1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87086</xdr:rowOff>
    </xdr:from>
    <xdr:to>
      <xdr:col>11</xdr:col>
      <xdr:colOff>60325</xdr:colOff>
      <xdr:row>35</xdr:row>
      <xdr:rowOff>17236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27413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92727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増加傾向にあり、令和６年度は類似団体平均を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っている。増加の要因は、効率的な施設管理を行うため、指定管理者制度の導入拡大など、業務の民間委託を進めてきたことのほか、令和６年度はパーソナルコンピュータ設定等委託料や学校給食用食材料費（中学校分）、電子黒板購入などの増である。委託契約の複数年化などにより、施設の維持管理にかかる経常的な経費の見直しに取り組むことで、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168910</xdr:rowOff>
    </xdr:from>
    <xdr:to>
      <xdr:col>82</xdr:col>
      <xdr:colOff>107950</xdr:colOff>
      <xdr:row>18</xdr:row>
      <xdr:rowOff>81280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835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153670</xdr:rowOff>
    </xdr:from>
    <xdr:to>
      <xdr:col>78</xdr:col>
      <xdr:colOff>69850</xdr:colOff>
      <xdr:row>17</xdr:row>
      <xdr:rowOff>168910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68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153670</xdr:rowOff>
    </xdr:from>
    <xdr:to>
      <xdr:col>73</xdr:col>
      <xdr:colOff>180975</xdr:colOff>
      <xdr:row>17</xdr:row>
      <xdr:rowOff>161290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68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130810</xdr:rowOff>
    </xdr:from>
    <xdr:to>
      <xdr:col>69</xdr:col>
      <xdr:colOff>92075</xdr:colOff>
      <xdr:row>17</xdr:row>
      <xdr:rowOff>161290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45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30480</xdr:rowOff>
    </xdr:from>
    <xdr:to>
      <xdr:col>82</xdr:col>
      <xdr:colOff>158750</xdr:colOff>
      <xdr:row>18</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2557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118110</xdr:rowOff>
    </xdr:from>
    <xdr:to>
      <xdr:col>78</xdr:col>
      <xdr:colOff>120650</xdr:colOff>
      <xdr:row>18</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33037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102870</xdr:rowOff>
    </xdr:from>
    <xdr:to>
      <xdr:col>74</xdr:col>
      <xdr:colOff>31750</xdr:colOff>
      <xdr:row>18</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17797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80010</xdr:rowOff>
    </xdr:from>
    <xdr:to>
      <xdr:col>65</xdr:col>
      <xdr:colOff>53975</xdr:colOff>
      <xdr:row>18</xdr:row>
      <xdr:rowOff>10160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166387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ポイント上回っている。物価高騰対応重点支援給付金給付事業費補助金などの増により、前年度に比べて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社会情勢の左右される面もあるが、引き続き事務事業評価に基づいた事業の見直しなどにより扶助費の抑制に取り組む。</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118835</xdr:rowOff>
    </xdr:from>
    <xdr:to>
      <xdr:col>24</xdr:col>
      <xdr:colOff>25400</xdr:colOff>
      <xdr:row>58</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8914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58</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8098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58</xdr:row>
      <xdr:rowOff>127000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8098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4535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0711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49184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68035</xdr:rowOff>
    </xdr:from>
    <xdr:to>
      <xdr:col>24</xdr:col>
      <xdr:colOff>76200</xdr:colOff>
      <xdr:row>57</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166007</xdr:rowOff>
    </xdr:from>
    <xdr:to>
      <xdr:col>20</xdr:col>
      <xdr:colOff>38100</xdr:colOff>
      <xdr:row>58</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80934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125185</xdr:rowOff>
    </xdr:from>
    <xdr:to>
      <xdr:col>6</xdr:col>
      <xdr:colOff>171450</xdr:colOff>
      <xdr:row>59</xdr:row>
      <xdr:rowOff>55335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40112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ポイント下回った。国民健康保険事業への繰出金が減額となった一方、介護保険事業と後期高齢者医療事業への繰出金が増額となり、繰出金は</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億円増となった。引き続き、医療費の適正化と、医療費給付費に見合った保険料の見直しに取り組む。</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156935</xdr:rowOff>
    </xdr:from>
    <xdr:to>
      <xdr:col>82</xdr:col>
      <xdr:colOff>107950</xdr:colOff>
      <xdr:row>57</xdr:row>
      <xdr:rowOff>167822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9295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80735</xdr:rowOff>
    </xdr:from>
    <xdr:to>
      <xdr:col>78</xdr:col>
      <xdr:colOff>69850</xdr:colOff>
      <xdr:row>57</xdr:row>
      <xdr:rowOff>167822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8533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2012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80735</xdr:rowOff>
    </xdr:from>
    <xdr:to>
      <xdr:col>73</xdr:col>
      <xdr:colOff>180975</xdr:colOff>
      <xdr:row>57</xdr:row>
      <xdr:rowOff>124278</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853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57</xdr:row>
      <xdr:rowOff>156935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896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122662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29935</xdr:rowOff>
    </xdr:from>
    <xdr:to>
      <xdr:col>74</xdr:col>
      <xdr:colOff>31750</xdr:colOff>
      <xdr:row>57</xdr:row>
      <xdr:rowOff>131535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141712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令和６年度は、経営改善緊急支援金や認証保育所等利用者負担軽減補助金などの増により、前年度に比べて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ポイントの増となった。類似団体平均を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市民活動の支援や新たな政策課題に対応するため補助金の新設等は必要と考える一方で、既存の補助金の徹底的な見直しを引き続き行う。</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58964</xdr:rowOff>
    </xdr:from>
    <xdr:to>
      <xdr:col>82</xdr:col>
      <xdr:colOff>107950</xdr:colOff>
      <xdr:row>37</xdr:row>
      <xdr:rowOff>146050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402614"/>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165100</xdr:rowOff>
    </xdr:from>
    <xdr:to>
      <xdr:col>78</xdr:col>
      <xdr:colOff>69850</xdr:colOff>
      <xdr:row>37</xdr:row>
      <xdr:rowOff>58964</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63373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165100</xdr:rowOff>
    </xdr:from>
    <xdr:to>
      <xdr:col>73</xdr:col>
      <xdr:colOff>180975</xdr:colOff>
      <xdr:row>37</xdr:row>
      <xdr:rowOff>69850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893800" y="633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80736</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64135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95250</xdr:rowOff>
    </xdr:from>
    <xdr:to>
      <xdr:col>82</xdr:col>
      <xdr:colOff>158750</xdr:colOff>
      <xdr:row>38</xdr:row>
      <xdr:rowOff>25400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67327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8164</xdr:rowOff>
    </xdr:from>
    <xdr:to>
      <xdr:col>78</xdr:col>
      <xdr:colOff>120650</xdr:colOff>
      <xdr:row>37</xdr:row>
      <xdr:rowOff>109764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94542</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643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114300</xdr:rowOff>
    </xdr:from>
    <xdr:to>
      <xdr:col>74</xdr:col>
      <xdr:colOff>31750</xdr:colOff>
      <xdr:row>37</xdr:row>
      <xdr:rowOff>44450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29936</xdr:rowOff>
    </xdr:from>
    <xdr:to>
      <xdr:col>65</xdr:col>
      <xdr:colOff>53975</xdr:colOff>
      <xdr:row>37</xdr:row>
      <xdr:rowOff>131536</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116312</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令和６年度は類似団体平均を</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下回っている。これは財政構造の健全化のため、新たな市債の発行を当該年度の元金償還額以下にするルールに基づき、地方債を活用してきたことによるものだが、今後、老朽化した施設の改修を進めるなか、将来世代の負担を考慮しながら、市債の有効活用に努める。</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130810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2974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130810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2974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75</xdr:row>
      <xdr:rowOff>130810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2209800" y="12974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75</xdr:row>
      <xdr:rowOff>138430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2989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80010</xdr:rowOff>
    </xdr:from>
    <xdr:to>
      <xdr:col>20</xdr:col>
      <xdr:colOff>38100</xdr:colOff>
      <xdr:row>76</xdr:row>
      <xdr:rowOff>10161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20337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270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た。行政経営計画に基づき、自主財源の確保、経常的経費の縮減、適正な定員管理を推進するほか、行政サービスに対する受益者負担についても、他市との均衡を図りながら適正化に取り組んでいく。</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20292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88282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89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18414</xdr:rowOff>
    </xdr:from>
    <xdr:to>
      <xdr:col>78</xdr:col>
      <xdr:colOff>69850</xdr:colOff>
      <xdr:row>77</xdr:row>
      <xdr:rowOff>1270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048614"/>
          <a:ext cx="8890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18414</xdr:rowOff>
    </xdr:from>
    <xdr:to>
      <xdr:col>73</xdr:col>
      <xdr:colOff>180975</xdr:colOff>
      <xdr:row>77</xdr:row>
      <xdr:rowOff>98425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048614"/>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98425</xdr:rowOff>
    </xdr:from>
    <xdr:to>
      <xdr:col>69</xdr:col>
      <xdr:colOff>92075</xdr:colOff>
      <xdr:row>77</xdr:row>
      <xdr:rowOff>149861</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3000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76200</xdr:rowOff>
    </xdr:from>
    <xdr:to>
      <xdr:col>82</xdr:col>
      <xdr:colOff>158750</xdr:colOff>
      <xdr:row>78</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92727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12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139065</xdr:rowOff>
    </xdr:from>
    <xdr:to>
      <xdr:col>74</xdr:col>
      <xdr:colOff>31750</xdr:colOff>
      <xdr:row>76</xdr:row>
      <xdr:rowOff>69214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79392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7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47625</xdr:rowOff>
    </xdr:from>
    <xdr:to>
      <xdr:col>69</xdr:col>
      <xdr:colOff>142875</xdr:colOff>
      <xdr:row>77</xdr:row>
      <xdr:rowOff>149225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134002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13988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63487</xdr:rowOff>
    </xdr:from>
    <xdr:to>
      <xdr:col>29</xdr:col>
      <xdr:colOff>127000</xdr:colOff>
      <xdr:row>18</xdr:row>
      <xdr:rowOff>13500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5762"/>
          <a:ext cx="647700" cy="121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13500</xdr:rowOff>
    </xdr:from>
    <xdr:to>
      <xdr:col>26</xdr:col>
      <xdr:colOff>50800</xdr:colOff>
      <xdr:row>18</xdr:row>
      <xdr:rowOff>38303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47225"/>
          <a:ext cx="698500" cy="24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38303</xdr:rowOff>
    </xdr:from>
    <xdr:to>
      <xdr:col>22</xdr:col>
      <xdr:colOff>114300</xdr:colOff>
      <xdr:row>18</xdr:row>
      <xdr:rowOff>39599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72028"/>
          <a:ext cx="698500" cy="1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39599</xdr:rowOff>
    </xdr:from>
    <xdr:to>
      <xdr:col>18</xdr:col>
      <xdr:colOff>177800</xdr:colOff>
      <xdr:row>18</xdr:row>
      <xdr:rowOff>57163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73324"/>
          <a:ext cx="698500" cy="17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159592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12687</xdr:rowOff>
    </xdr:from>
    <xdr:to>
      <xdr:col>29</xdr:col>
      <xdr:colOff>177800</xdr:colOff>
      <xdr:row>17</xdr:row>
      <xdr:rowOff>114287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4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156214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134150</xdr:rowOff>
    </xdr:from>
    <xdr:to>
      <xdr:col>26</xdr:col>
      <xdr:colOff>101600</xdr:colOff>
      <xdr:row>18</xdr:row>
      <xdr:rowOff>64300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96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49077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82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158953</xdr:rowOff>
    </xdr:from>
    <xdr:to>
      <xdr:col>22</xdr:col>
      <xdr:colOff>165100</xdr:colOff>
      <xdr:row>18</xdr:row>
      <xdr:rowOff>89103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1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73880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160249</xdr:rowOff>
    </xdr:from>
    <xdr:to>
      <xdr:col>19</xdr:col>
      <xdr:colOff>38100</xdr:colOff>
      <xdr:row>18</xdr:row>
      <xdr:rowOff>90399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22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75176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0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6363</xdr:rowOff>
    </xdr:from>
    <xdr:to>
      <xdr:col>15</xdr:col>
      <xdr:colOff>101600</xdr:colOff>
      <xdr:row>18</xdr:row>
      <xdr:rowOff>107963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0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92740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2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188950</xdr:rowOff>
    </xdr:from>
    <xdr:to>
      <xdr:col>29</xdr:col>
      <xdr:colOff>127000</xdr:colOff>
      <xdr:row>35</xdr:row>
      <xdr:rowOff>279209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99300"/>
          <a:ext cx="647700" cy="90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7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279209</xdr:rowOff>
    </xdr:from>
    <xdr:to>
      <xdr:col>26</xdr:col>
      <xdr:colOff>50800</xdr:colOff>
      <xdr:row>35</xdr:row>
      <xdr:rowOff>328016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89559"/>
          <a:ext cx="698500" cy="48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328016</xdr:rowOff>
    </xdr:from>
    <xdr:to>
      <xdr:col>22</xdr:col>
      <xdr:colOff>114300</xdr:colOff>
      <xdr:row>36</xdr:row>
      <xdr:rowOff>29959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38366"/>
          <a:ext cx="698500" cy="44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29959</xdr:rowOff>
    </xdr:from>
    <xdr:to>
      <xdr:col>18</xdr:col>
      <xdr:colOff>177800</xdr:colOff>
      <xdr:row>36</xdr:row>
      <xdr:rowOff>156108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83209"/>
          <a:ext cx="698500" cy="126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47731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138150</xdr:rowOff>
    </xdr:from>
    <xdr:to>
      <xdr:col>29</xdr:col>
      <xdr:colOff>177800</xdr:colOff>
      <xdr:row>35</xdr:row>
      <xdr:rowOff>239750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48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326127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9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228409</xdr:rowOff>
    </xdr:from>
    <xdr:to>
      <xdr:col>26</xdr:col>
      <xdr:colOff>101600</xdr:colOff>
      <xdr:row>35</xdr:row>
      <xdr:rowOff>330009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38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314786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25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277216</xdr:rowOff>
    </xdr:from>
    <xdr:to>
      <xdr:col>22</xdr:col>
      <xdr:colOff>165100</xdr:colOff>
      <xdr:row>36</xdr:row>
      <xdr:rowOff>35916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87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20693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7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322059</xdr:rowOff>
    </xdr:from>
    <xdr:to>
      <xdr:col>19</xdr:col>
      <xdr:colOff>38100</xdr:colOff>
      <xdr:row>36</xdr:row>
      <xdr:rowOff>80759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32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65536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18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105308</xdr:rowOff>
    </xdr:from>
    <xdr:to>
      <xdr:col>15</xdr:col>
      <xdr:colOff>101600</xdr:colOff>
      <xdr:row>37</xdr:row>
      <xdr:rowOff>35458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58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20235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4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186,257
180,179
24.36
96,622,924
91,928,693
3,413,918
46,186,291
27,853,857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16599</xdr:rowOff>
    </xdr:from>
    <xdr:to>
      <xdr:col>24</xdr:col>
      <xdr:colOff>63500</xdr:colOff>
      <xdr:row>37</xdr:row>
      <xdr:rowOff>46622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88799"/>
          <a:ext cx="838200" cy="2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64457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46622</xdr:rowOff>
    </xdr:from>
    <xdr:to>
      <xdr:col>19</xdr:col>
      <xdr:colOff>177800</xdr:colOff>
      <xdr:row>37</xdr:row>
      <xdr:rowOff>61519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90272"/>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159283</xdr:rowOff>
    </xdr:from>
    <xdr:to>
      <xdr:col>15</xdr:col>
      <xdr:colOff>50800</xdr:colOff>
      <xdr:row>37</xdr:row>
      <xdr:rowOff>61519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31483"/>
          <a:ext cx="889000" cy="7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159283</xdr:rowOff>
    </xdr:from>
    <xdr:to>
      <xdr:col>10</xdr:col>
      <xdr:colOff>114300</xdr:colOff>
      <xdr:row>37</xdr:row>
      <xdr:rowOff>18390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31483"/>
          <a:ext cx="889000" cy="3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30091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47045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137249</xdr:rowOff>
    </xdr:from>
    <xdr:to>
      <xdr:col>24</xdr:col>
      <xdr:colOff>114300</xdr:colOff>
      <xdr:row>36</xdr:row>
      <xdr:rowOff>67399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3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115676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1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167272</xdr:rowOff>
    </xdr:from>
    <xdr:to>
      <xdr:col>20</xdr:col>
      <xdr:colOff>38100</xdr:colOff>
      <xdr:row>37</xdr:row>
      <xdr:rowOff>97422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3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88549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3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10719</xdr:rowOff>
    </xdr:from>
    <xdr:to>
      <xdr:col>15</xdr:col>
      <xdr:colOff>101600</xdr:colOff>
      <xdr:row>37</xdr:row>
      <xdr:rowOff>112319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5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103446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4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108483</xdr:rowOff>
    </xdr:from>
    <xdr:to>
      <xdr:col>10</xdr:col>
      <xdr:colOff>165100</xdr:colOff>
      <xdr:row>37</xdr:row>
      <xdr:rowOff>38633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29760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139040</xdr:rowOff>
    </xdr:from>
    <xdr:to>
      <xdr:col>6</xdr:col>
      <xdr:colOff>38100</xdr:colOff>
      <xdr:row>37</xdr:row>
      <xdr:rowOff>69190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60317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0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78958</xdr:rowOff>
    </xdr:from>
    <xdr:to>
      <xdr:col>24</xdr:col>
      <xdr:colOff>63500</xdr:colOff>
      <xdr:row>55</xdr:row>
      <xdr:rowOff>149954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08708"/>
          <a:ext cx="838200" cy="7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57465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58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96935</xdr:rowOff>
    </xdr:from>
    <xdr:to>
      <xdr:col>19</xdr:col>
      <xdr:colOff>177800</xdr:colOff>
      <xdr:row>55</xdr:row>
      <xdr:rowOff>149954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526685"/>
          <a:ext cx="889000" cy="5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96935</xdr:rowOff>
    </xdr:from>
    <xdr:to>
      <xdr:col>15</xdr:col>
      <xdr:colOff>50800</xdr:colOff>
      <xdr:row>55</xdr:row>
      <xdr:rowOff>122049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26685"/>
          <a:ext cx="889000" cy="2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122049</xdr:rowOff>
    </xdr:from>
    <xdr:to>
      <xdr:col>10</xdr:col>
      <xdr:colOff>114300</xdr:colOff>
      <xdr:row>57</xdr:row>
      <xdr:rowOff>26429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51799"/>
          <a:ext cx="889000" cy="24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36646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28158</xdr:rowOff>
    </xdr:from>
    <xdr:to>
      <xdr:col>24</xdr:col>
      <xdr:colOff>114300</xdr:colOff>
      <xdr:row>55</xdr:row>
      <xdr:rowOff>129758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5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51035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0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99154</xdr:rowOff>
    </xdr:from>
    <xdr:to>
      <xdr:col>20</xdr:col>
      <xdr:colOff>38100</xdr:colOff>
      <xdr:row>56</xdr:row>
      <xdr:rowOff>29304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2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45831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0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46135</xdr:rowOff>
    </xdr:from>
    <xdr:to>
      <xdr:col>15</xdr:col>
      <xdr:colOff>101600</xdr:colOff>
      <xdr:row>55</xdr:row>
      <xdr:rowOff>147735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7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164262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5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71249</xdr:rowOff>
    </xdr:from>
    <xdr:to>
      <xdr:col>10</xdr:col>
      <xdr:colOff>165100</xdr:colOff>
      <xdr:row>56</xdr:row>
      <xdr:rowOff>1399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0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17926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27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147079</xdr:rowOff>
    </xdr:from>
    <xdr:to>
      <xdr:col>6</xdr:col>
      <xdr:colOff>38100</xdr:colOff>
      <xdr:row>57</xdr:row>
      <xdr:rowOff>77229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93756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12827</xdr:rowOff>
    </xdr:from>
    <xdr:to>
      <xdr:col>24</xdr:col>
      <xdr:colOff>63500</xdr:colOff>
      <xdr:row>77</xdr:row>
      <xdr:rowOff>35992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14477"/>
          <a:ext cx="8382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43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35992</xdr:rowOff>
    </xdr:from>
    <xdr:to>
      <xdr:col>19</xdr:col>
      <xdr:colOff>177800</xdr:colOff>
      <xdr:row>77</xdr:row>
      <xdr:rowOff>54508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37642"/>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33934</xdr:rowOff>
    </xdr:from>
    <xdr:to>
      <xdr:col>15</xdr:col>
      <xdr:colOff>50800</xdr:colOff>
      <xdr:row>77</xdr:row>
      <xdr:rowOff>54508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23558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33934</xdr:rowOff>
    </xdr:from>
    <xdr:to>
      <xdr:col>10</xdr:col>
      <xdr:colOff>114300</xdr:colOff>
      <xdr:row>77</xdr:row>
      <xdr:rowOff>49785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235584"/>
          <a:ext cx="889000" cy="1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22065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28312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133477</xdr:rowOff>
    </xdr:from>
    <xdr:to>
      <xdr:col>24</xdr:col>
      <xdr:colOff>114300</xdr:colOff>
      <xdr:row>77</xdr:row>
      <xdr:rowOff>63627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6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156354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1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156642</xdr:rowOff>
    </xdr:from>
    <xdr:to>
      <xdr:col>20</xdr:col>
      <xdr:colOff>38100</xdr:colOff>
      <xdr:row>77</xdr:row>
      <xdr:rowOff>86792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8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103319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96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3708</xdr:rowOff>
    </xdr:from>
    <xdr:to>
      <xdr:col>15</xdr:col>
      <xdr:colOff>101600</xdr:colOff>
      <xdr:row>77</xdr:row>
      <xdr:rowOff>105308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0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121835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98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154584</xdr:rowOff>
    </xdr:from>
    <xdr:to>
      <xdr:col>10</xdr:col>
      <xdr:colOff>165100</xdr:colOff>
      <xdr:row>77</xdr:row>
      <xdr:rowOff>84734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101261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9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170435</xdr:rowOff>
    </xdr:from>
    <xdr:to>
      <xdr:col>6</xdr:col>
      <xdr:colOff>38100</xdr:colOff>
      <xdr:row>77</xdr:row>
      <xdr:rowOff>100585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117112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97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103200</xdr:rowOff>
    </xdr:from>
    <xdr:to>
      <xdr:col>24</xdr:col>
      <xdr:colOff>63500</xdr:colOff>
      <xdr:row>93</xdr:row>
      <xdr:rowOff>150089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048050"/>
          <a:ext cx="838200" cy="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67899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55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150089</xdr:rowOff>
    </xdr:from>
    <xdr:to>
      <xdr:col>19</xdr:col>
      <xdr:colOff>177800</xdr:colOff>
      <xdr:row>94</xdr:row>
      <xdr:rowOff>112864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094939"/>
          <a:ext cx="889000" cy="13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79324</xdr:rowOff>
    </xdr:from>
    <xdr:to>
      <xdr:col>15</xdr:col>
      <xdr:colOff>50800</xdr:colOff>
      <xdr:row>94</xdr:row>
      <xdr:rowOff>112864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024174"/>
          <a:ext cx="889000" cy="20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79324</xdr:rowOff>
    </xdr:from>
    <xdr:to>
      <xdr:col>10</xdr:col>
      <xdr:colOff>114300</xdr:colOff>
      <xdr:row>95</xdr:row>
      <xdr:rowOff>26696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024174"/>
          <a:ext cx="889000" cy="29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84141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37977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52400</xdr:rowOff>
    </xdr:from>
    <xdr:to>
      <xdr:col>24</xdr:col>
      <xdr:colOff>114300</xdr:colOff>
      <xdr:row>93</xdr:row>
      <xdr:rowOff>154000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9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75277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84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99289</xdr:rowOff>
    </xdr:from>
    <xdr:to>
      <xdr:col>20</xdr:col>
      <xdr:colOff>38100</xdr:colOff>
      <xdr:row>94</xdr:row>
      <xdr:rowOff>29439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4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45966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1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62064</xdr:rowOff>
    </xdr:from>
    <xdr:to>
      <xdr:col>15</xdr:col>
      <xdr:colOff>101600</xdr:colOff>
      <xdr:row>94</xdr:row>
      <xdr:rowOff>163664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7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8741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28524</xdr:rowOff>
    </xdr:from>
    <xdr:to>
      <xdr:col>10</xdr:col>
      <xdr:colOff>165100</xdr:colOff>
      <xdr:row>93</xdr:row>
      <xdr:rowOff>130124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97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146651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74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147346</xdr:rowOff>
    </xdr:from>
    <xdr:to>
      <xdr:col>6</xdr:col>
      <xdr:colOff>38100</xdr:colOff>
      <xdr:row>95</xdr:row>
      <xdr:rowOff>77496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26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94023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03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30070</xdr:rowOff>
    </xdr:from>
    <xdr:to>
      <xdr:col>55</xdr:col>
      <xdr:colOff>0</xdr:colOff>
      <xdr:row>36</xdr:row>
      <xdr:rowOff>78620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202270"/>
          <a:ext cx="838200" cy="4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133654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05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170180</xdr:rowOff>
    </xdr:from>
    <xdr:to>
      <xdr:col>50</xdr:col>
      <xdr:colOff>114300</xdr:colOff>
      <xdr:row>36</xdr:row>
      <xdr:rowOff>78620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170930"/>
          <a:ext cx="889000" cy="7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68165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170180</xdr:rowOff>
    </xdr:from>
    <xdr:to>
      <xdr:col>45</xdr:col>
      <xdr:colOff>177800</xdr:colOff>
      <xdr:row>36</xdr:row>
      <xdr:rowOff>105519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70930"/>
          <a:ext cx="889000" cy="10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122435</xdr:rowOff>
    </xdr:from>
    <xdr:to>
      <xdr:col>41</xdr:col>
      <xdr:colOff>50800</xdr:colOff>
      <xdr:row>36</xdr:row>
      <xdr:rowOff>105519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094485"/>
          <a:ext cx="889000" cy="118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84701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10569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150720</xdr:rowOff>
    </xdr:from>
    <xdr:to>
      <xdr:col>55</xdr:col>
      <xdr:colOff>50800</xdr:colOff>
      <xdr:row>36</xdr:row>
      <xdr:rowOff>80870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5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65647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6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27820</xdr:rowOff>
    </xdr:from>
    <xdr:to>
      <xdr:col>50</xdr:col>
      <xdr:colOff>165100</xdr:colOff>
      <xdr:row>36</xdr:row>
      <xdr:rowOff>129420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0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145947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7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119380</xdr:rowOff>
    </xdr:from>
    <xdr:to>
      <xdr:col>46</xdr:col>
      <xdr:colOff>38100</xdr:colOff>
      <xdr:row>36</xdr:row>
      <xdr:rowOff>49530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66057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9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54719</xdr:rowOff>
    </xdr:from>
    <xdr:to>
      <xdr:col>41</xdr:col>
      <xdr:colOff>101600</xdr:colOff>
      <xdr:row>36</xdr:row>
      <xdr:rowOff>156319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2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1396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00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71635</xdr:rowOff>
    </xdr:from>
    <xdr:to>
      <xdr:col>36</xdr:col>
      <xdr:colOff>165100</xdr:colOff>
      <xdr:row>30</xdr:row>
      <xdr:rowOff>1785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04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18312</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481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103124</xdr:rowOff>
    </xdr:from>
    <xdr:to>
      <xdr:col>55</xdr:col>
      <xdr:colOff>0</xdr:colOff>
      <xdr:row>56</xdr:row>
      <xdr:rowOff>138655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704324"/>
          <a:ext cx="838200" cy="3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106172</xdr:rowOff>
    </xdr:from>
    <xdr:to>
      <xdr:col>50</xdr:col>
      <xdr:colOff>114300</xdr:colOff>
      <xdr:row>56</xdr:row>
      <xdr:rowOff>103124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364472"/>
          <a:ext cx="889000" cy="33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80618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106172</xdr:rowOff>
    </xdr:from>
    <xdr:to>
      <xdr:col>45</xdr:col>
      <xdr:colOff>177800</xdr:colOff>
      <xdr:row>56</xdr:row>
      <xdr:rowOff>86230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364472"/>
          <a:ext cx="889000" cy="32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101007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8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86230</xdr:rowOff>
    </xdr:from>
    <xdr:to>
      <xdr:col>41</xdr:col>
      <xdr:colOff>50800</xdr:colOff>
      <xdr:row>56</xdr:row>
      <xdr:rowOff>111114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687430"/>
          <a:ext cx="889000" cy="2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63887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3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56757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2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87855</xdr:rowOff>
    </xdr:from>
    <xdr:to>
      <xdr:col>55</xdr:col>
      <xdr:colOff>50800</xdr:colOff>
      <xdr:row>57</xdr:row>
      <xdr:rowOff>18005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8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66282</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66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52324</xdr:rowOff>
    </xdr:from>
    <xdr:to>
      <xdr:col>50</xdr:col>
      <xdr:colOff>165100</xdr:colOff>
      <xdr:row>56</xdr:row>
      <xdr:rowOff>153924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6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170451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42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55372</xdr:rowOff>
    </xdr:from>
    <xdr:to>
      <xdr:col>46</xdr:col>
      <xdr:colOff>38100</xdr:colOff>
      <xdr:row>54</xdr:row>
      <xdr:rowOff>156972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31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2049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08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35430</xdr:rowOff>
    </xdr:from>
    <xdr:to>
      <xdr:col>41</xdr:col>
      <xdr:colOff>101600</xdr:colOff>
      <xdr:row>56</xdr:row>
      <xdr:rowOff>137030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63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153557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41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60314</xdr:rowOff>
    </xdr:from>
    <xdr:to>
      <xdr:col>36</xdr:col>
      <xdr:colOff>165100</xdr:colOff>
      <xdr:row>56</xdr:row>
      <xdr:rowOff>161914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6991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43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97980</xdr:rowOff>
    </xdr:from>
    <xdr:to>
      <xdr:col>55</xdr:col>
      <xdr:colOff>0</xdr:colOff>
      <xdr:row>79</xdr:row>
      <xdr:rowOff>1015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471080"/>
          <a:ext cx="838200" cy="7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32372</xdr:rowOff>
    </xdr:from>
    <xdr:to>
      <xdr:col>50</xdr:col>
      <xdr:colOff>114300</xdr:colOff>
      <xdr:row>78</xdr:row>
      <xdr:rowOff>97980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05472"/>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32372</xdr:rowOff>
    </xdr:from>
    <xdr:to>
      <xdr:col>45</xdr:col>
      <xdr:colOff>177800</xdr:colOff>
      <xdr:row>78</xdr:row>
      <xdr:rowOff>115888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405472"/>
          <a:ext cx="889000" cy="8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4635</xdr:rowOff>
    </xdr:from>
    <xdr:to>
      <xdr:col>41</xdr:col>
      <xdr:colOff>50800</xdr:colOff>
      <xdr:row>78</xdr:row>
      <xdr:rowOff>115888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377735"/>
          <a:ext cx="889000" cy="11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64647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121665</xdr:rowOff>
    </xdr:from>
    <xdr:to>
      <xdr:col>55</xdr:col>
      <xdr:colOff>50800</xdr:colOff>
      <xdr:row>79</xdr:row>
      <xdr:rowOff>51815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9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36592</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0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47180</xdr:rowOff>
    </xdr:from>
    <xdr:to>
      <xdr:col>50</xdr:col>
      <xdr:colOff>165100</xdr:colOff>
      <xdr:row>78</xdr:row>
      <xdr:rowOff>148780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139907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1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153022</xdr:rowOff>
    </xdr:from>
    <xdr:to>
      <xdr:col>46</xdr:col>
      <xdr:colOff>38100</xdr:colOff>
      <xdr:row>78</xdr:row>
      <xdr:rowOff>83172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5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74299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44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65088</xdr:rowOff>
    </xdr:from>
    <xdr:to>
      <xdr:col>41</xdr:col>
      <xdr:colOff>101600</xdr:colOff>
      <xdr:row>78</xdr:row>
      <xdr:rowOff>166688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157815</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3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125285</xdr:rowOff>
    </xdr:from>
    <xdr:to>
      <xdr:col>36</xdr:col>
      <xdr:colOff>165100</xdr:colOff>
      <xdr:row>78</xdr:row>
      <xdr:rowOff>55435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32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46562</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41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157518</xdr:rowOff>
    </xdr:from>
    <xdr:to>
      <xdr:col>55</xdr:col>
      <xdr:colOff>0</xdr:colOff>
      <xdr:row>97</xdr:row>
      <xdr:rowOff>146380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616718"/>
          <a:ext cx="838200" cy="16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105363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6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62852</xdr:rowOff>
    </xdr:from>
    <xdr:to>
      <xdr:col>50</xdr:col>
      <xdr:colOff>114300</xdr:colOff>
      <xdr:row>97</xdr:row>
      <xdr:rowOff>146380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350602"/>
          <a:ext cx="889000" cy="4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62852</xdr:rowOff>
    </xdr:from>
    <xdr:to>
      <xdr:col>45</xdr:col>
      <xdr:colOff>177800</xdr:colOff>
      <xdr:row>97</xdr:row>
      <xdr:rowOff>25958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350602"/>
          <a:ext cx="889000" cy="30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146893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116306</xdr:rowOff>
    </xdr:from>
    <xdr:to>
      <xdr:col>41</xdr:col>
      <xdr:colOff>50800</xdr:colOff>
      <xdr:row>97</xdr:row>
      <xdr:rowOff>25958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575506"/>
          <a:ext cx="889000" cy="8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115371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4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140707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106718</xdr:rowOff>
    </xdr:from>
    <xdr:to>
      <xdr:col>55</xdr:col>
      <xdr:colOff>50800</xdr:colOff>
      <xdr:row>97</xdr:row>
      <xdr:rowOff>36868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5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129595</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41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95580</xdr:rowOff>
    </xdr:from>
    <xdr:to>
      <xdr:col>50</xdr:col>
      <xdr:colOff>165100</xdr:colOff>
      <xdr:row>98</xdr:row>
      <xdr:rowOff>25730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16857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1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12052</xdr:rowOff>
    </xdr:from>
    <xdr:to>
      <xdr:col>46</xdr:col>
      <xdr:colOff>38100</xdr:colOff>
      <xdr:row>95</xdr:row>
      <xdr:rowOff>113652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29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130179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07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146608</xdr:rowOff>
    </xdr:from>
    <xdr:to>
      <xdr:col>41</xdr:col>
      <xdr:colOff>101600</xdr:colOff>
      <xdr:row>97</xdr:row>
      <xdr:rowOff>76758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0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93285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38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65506</xdr:rowOff>
    </xdr:from>
    <xdr:to>
      <xdr:col>36</xdr:col>
      <xdr:colOff>165100</xdr:colOff>
      <xdr:row>96</xdr:row>
      <xdr:rowOff>167106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52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12183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29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20371</xdr:rowOff>
    </xdr:from>
    <xdr:to>
      <xdr:col>85</xdr:col>
      <xdr:colOff>127000</xdr:colOff>
      <xdr:row>36</xdr:row>
      <xdr:rowOff>79578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5163871"/>
          <a:ext cx="838200" cy="108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134764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78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79578</xdr:rowOff>
    </xdr:from>
    <xdr:to>
      <xdr:col>81</xdr:col>
      <xdr:colOff>50800</xdr:colOff>
      <xdr:row>38</xdr:row>
      <xdr:rowOff>124155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251778"/>
          <a:ext cx="889000" cy="3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101846</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616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124155</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63925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109982</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25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141021</xdr:rowOff>
    </xdr:from>
    <xdr:to>
      <xdr:col>85</xdr:col>
      <xdr:colOff>177800</xdr:colOff>
      <xdr:row>30</xdr:row>
      <xdr:rowOff>71171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511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94048</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506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28778</xdr:rowOff>
    </xdr:from>
    <xdr:to>
      <xdr:col>81</xdr:col>
      <xdr:colOff>101600</xdr:colOff>
      <xdr:row>36</xdr:row>
      <xdr:rowOff>130378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20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146905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597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73355</xdr:rowOff>
    </xdr:from>
    <xdr:to>
      <xdr:col>76</xdr:col>
      <xdr:colOff>165100</xdr:colOff>
      <xdr:row>39</xdr:row>
      <xdr:rowOff>3505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166082</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35333" y="668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59182</xdr:rowOff>
    </xdr:from>
    <xdr:to>
      <xdr:col>67</xdr:col>
      <xdr:colOff>101600</xdr:colOff>
      <xdr:row>38</xdr:row>
      <xdr:rowOff>160782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151909</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84759</xdr:rowOff>
    </xdr:from>
    <xdr:to>
      <xdr:col>85</xdr:col>
      <xdr:colOff>127000</xdr:colOff>
      <xdr:row>77</xdr:row>
      <xdr:rowOff>87103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286409"/>
          <a:ext cx="8382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87103</xdr:rowOff>
    </xdr:from>
    <xdr:to>
      <xdr:col>81</xdr:col>
      <xdr:colOff>50800</xdr:colOff>
      <xdr:row>77</xdr:row>
      <xdr:rowOff>97256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88753"/>
          <a:ext cx="889000" cy="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97256</xdr:rowOff>
    </xdr:from>
    <xdr:to>
      <xdr:col>76</xdr:col>
      <xdr:colOff>114300</xdr:colOff>
      <xdr:row>77</xdr:row>
      <xdr:rowOff>98095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298906"/>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98095</xdr:rowOff>
    </xdr:from>
    <xdr:to>
      <xdr:col>71</xdr:col>
      <xdr:colOff>177800</xdr:colOff>
      <xdr:row>77</xdr:row>
      <xdr:rowOff>102572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99745"/>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119340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33959</xdr:rowOff>
    </xdr:from>
    <xdr:to>
      <xdr:col>85</xdr:col>
      <xdr:colOff>177800</xdr:colOff>
      <xdr:row>77</xdr:row>
      <xdr:rowOff>135559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3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12386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1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36303</xdr:rowOff>
    </xdr:from>
    <xdr:to>
      <xdr:col>81</xdr:col>
      <xdr:colOff>101600</xdr:colOff>
      <xdr:row>77</xdr:row>
      <xdr:rowOff>137903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3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129030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33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46456</xdr:rowOff>
    </xdr:from>
    <xdr:to>
      <xdr:col>76</xdr:col>
      <xdr:colOff>165100</xdr:colOff>
      <xdr:row>77</xdr:row>
      <xdr:rowOff>148056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139183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34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47295</xdr:rowOff>
    </xdr:from>
    <xdr:to>
      <xdr:col>72</xdr:col>
      <xdr:colOff>38100</xdr:colOff>
      <xdr:row>77</xdr:row>
      <xdr:rowOff>148895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140022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4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51772</xdr:rowOff>
    </xdr:from>
    <xdr:to>
      <xdr:col>67</xdr:col>
      <xdr:colOff>101600</xdr:colOff>
      <xdr:row>77</xdr:row>
      <xdr:rowOff>153372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5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144499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4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162528</xdr:rowOff>
    </xdr:from>
    <xdr:to>
      <xdr:col>85</xdr:col>
      <xdr:colOff>127000</xdr:colOff>
      <xdr:row>96</xdr:row>
      <xdr:rowOff>78043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278828"/>
          <a:ext cx="838200" cy="25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23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162528</xdr:rowOff>
    </xdr:from>
    <xdr:to>
      <xdr:col>81</xdr:col>
      <xdr:colOff>50800</xdr:colOff>
      <xdr:row>95</xdr:row>
      <xdr:rowOff>65666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278828"/>
          <a:ext cx="889000" cy="7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63147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69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23473</xdr:rowOff>
    </xdr:from>
    <xdr:to>
      <xdr:col>76</xdr:col>
      <xdr:colOff>114300</xdr:colOff>
      <xdr:row>95</xdr:row>
      <xdr:rowOff>65666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311223"/>
          <a:ext cx="889000" cy="4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18798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23473</xdr:rowOff>
    </xdr:from>
    <xdr:to>
      <xdr:col>71</xdr:col>
      <xdr:colOff>177800</xdr:colOff>
      <xdr:row>97</xdr:row>
      <xdr:rowOff>58514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311223"/>
          <a:ext cx="889000" cy="37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116378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25624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82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27243</xdr:rowOff>
    </xdr:from>
    <xdr:to>
      <xdr:col>85</xdr:col>
      <xdr:colOff>177800</xdr:colOff>
      <xdr:row>96</xdr:row>
      <xdr:rowOff>128843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48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50120</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33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111728</xdr:rowOff>
    </xdr:from>
    <xdr:to>
      <xdr:col>81</xdr:col>
      <xdr:colOff>101600</xdr:colOff>
      <xdr:row>95</xdr:row>
      <xdr:rowOff>41878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2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58405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00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14866</xdr:rowOff>
    </xdr:from>
    <xdr:to>
      <xdr:col>76</xdr:col>
      <xdr:colOff>165100</xdr:colOff>
      <xdr:row>95</xdr:row>
      <xdr:rowOff>116466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30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132993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07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144123</xdr:rowOff>
    </xdr:from>
    <xdr:to>
      <xdr:col>72</xdr:col>
      <xdr:colOff>38100</xdr:colOff>
      <xdr:row>95</xdr:row>
      <xdr:rowOff>74273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2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90800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03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7714</xdr:rowOff>
    </xdr:from>
    <xdr:to>
      <xdr:col>67</xdr:col>
      <xdr:colOff>101600</xdr:colOff>
      <xdr:row>97</xdr:row>
      <xdr:rowOff>109314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63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125841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41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14949</xdr:rowOff>
    </xdr:from>
    <xdr:to>
      <xdr:col>116</xdr:col>
      <xdr:colOff>63500</xdr:colOff>
      <xdr:row>39</xdr:row>
      <xdr:rowOff>22951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01499"/>
          <a:ext cx="8382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8418</xdr:rowOff>
    </xdr:from>
    <xdr:to>
      <xdr:col>111</xdr:col>
      <xdr:colOff>177800</xdr:colOff>
      <xdr:row>39</xdr:row>
      <xdr:rowOff>14949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9496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148844</xdr:rowOff>
    </xdr:from>
    <xdr:to>
      <xdr:col>107</xdr:col>
      <xdr:colOff>50800</xdr:colOff>
      <xdr:row>39</xdr:row>
      <xdr:rowOff>8418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6394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65405</xdr:rowOff>
    </xdr:from>
    <xdr:to>
      <xdr:col>102</xdr:col>
      <xdr:colOff>114300</xdr:colOff>
      <xdr:row>38</xdr:row>
      <xdr:rowOff>148844</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580505"/>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132804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4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143601</xdr:rowOff>
    </xdr:from>
    <xdr:to>
      <xdr:col>116</xdr:col>
      <xdr:colOff>114300</xdr:colOff>
      <xdr:row>39</xdr:row>
      <xdr:rowOff>73751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5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70430</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85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135599</xdr:rowOff>
    </xdr:from>
    <xdr:to>
      <xdr:col>112</xdr:col>
      <xdr:colOff>38100</xdr:colOff>
      <xdr:row>39</xdr:row>
      <xdr:rowOff>65749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56876</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743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129068</xdr:rowOff>
    </xdr:from>
    <xdr:to>
      <xdr:col>107</xdr:col>
      <xdr:colOff>101600</xdr:colOff>
      <xdr:row>39</xdr:row>
      <xdr:rowOff>59218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4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50345</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736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98044</xdr:rowOff>
    </xdr:from>
    <xdr:to>
      <xdr:col>102</xdr:col>
      <xdr:colOff>165100</xdr:colOff>
      <xdr:row>39</xdr:row>
      <xdr:rowOff>28194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19321</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705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14605</xdr:rowOff>
    </xdr:from>
    <xdr:to>
      <xdr:col>98</xdr:col>
      <xdr:colOff>38100</xdr:colOff>
      <xdr:row>38</xdr:row>
      <xdr:rowOff>116205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132732</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30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69705</xdr:rowOff>
    </xdr:from>
    <xdr:to>
      <xdr:col>116</xdr:col>
      <xdr:colOff>63500</xdr:colOff>
      <xdr:row>59</xdr:row>
      <xdr:rowOff>91911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10185255"/>
          <a:ext cx="8382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60234</xdr:rowOff>
    </xdr:from>
    <xdr:to>
      <xdr:col>111</xdr:col>
      <xdr:colOff>177800</xdr:colOff>
      <xdr:row>59</xdr:row>
      <xdr:rowOff>91911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175784"/>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60234</xdr:rowOff>
    </xdr:from>
    <xdr:to>
      <xdr:col>107</xdr:col>
      <xdr:colOff>50800</xdr:colOff>
      <xdr:row>59</xdr:row>
      <xdr:rowOff>74712</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9545300" y="1017578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60016</xdr:rowOff>
    </xdr:from>
    <xdr:to>
      <xdr:col>102</xdr:col>
      <xdr:colOff>114300</xdr:colOff>
      <xdr:row>59</xdr:row>
      <xdr:rowOff>74712</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17556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18905</xdr:rowOff>
    </xdr:from>
    <xdr:to>
      <xdr:col>116</xdr:col>
      <xdr:colOff>114300</xdr:colOff>
      <xdr:row>59</xdr:row>
      <xdr:rowOff>120505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105282</xdr:rowOff>
    </xdr:from>
    <xdr:ext cx="378565"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4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41111</xdr:rowOff>
    </xdr:from>
    <xdr:to>
      <xdr:col>112</xdr:col>
      <xdr:colOff>38100</xdr:colOff>
      <xdr:row>59</xdr:row>
      <xdr:rowOff>142711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133838</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66333" y="102493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9434</xdr:rowOff>
    </xdr:from>
    <xdr:to>
      <xdr:col>107</xdr:col>
      <xdr:colOff>101600</xdr:colOff>
      <xdr:row>59</xdr:row>
      <xdr:rowOff>111034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2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102161</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45017" y="10217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23912</xdr:rowOff>
    </xdr:from>
    <xdr:to>
      <xdr:col>102</xdr:col>
      <xdr:colOff>165100</xdr:colOff>
      <xdr:row>59</xdr:row>
      <xdr:rowOff>125512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3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116639</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56017" y="1023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9216</xdr:rowOff>
    </xdr:from>
    <xdr:to>
      <xdr:col>98</xdr:col>
      <xdr:colOff>38100</xdr:colOff>
      <xdr:row>59</xdr:row>
      <xdr:rowOff>110816</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2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101943</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67017" y="10217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163795</xdr:rowOff>
    </xdr:from>
    <xdr:to>
      <xdr:col>116</xdr:col>
      <xdr:colOff>63500</xdr:colOff>
      <xdr:row>73</xdr:row>
      <xdr:rowOff>168366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67964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163795</xdr:rowOff>
    </xdr:from>
    <xdr:to>
      <xdr:col>111</xdr:col>
      <xdr:colOff>177800</xdr:colOff>
      <xdr:row>75</xdr:row>
      <xdr:rowOff>34864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679645"/>
          <a:ext cx="889000" cy="2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34864</xdr:rowOff>
    </xdr:from>
    <xdr:to>
      <xdr:col>107</xdr:col>
      <xdr:colOff>50800</xdr:colOff>
      <xdr:row>75</xdr:row>
      <xdr:rowOff>120863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93614"/>
          <a:ext cx="889000" cy="8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49887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120863</xdr:rowOff>
    </xdr:from>
    <xdr:to>
      <xdr:col>102</xdr:col>
      <xdr:colOff>114300</xdr:colOff>
      <xdr:row>75</xdr:row>
      <xdr:rowOff>135403</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979613"/>
          <a:ext cx="889000" cy="1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117964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126148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117566</xdr:rowOff>
    </xdr:from>
    <xdr:to>
      <xdr:col>116</xdr:col>
      <xdr:colOff>114300</xdr:colOff>
      <xdr:row>74</xdr:row>
      <xdr:rowOff>47716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63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140443</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48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112995</xdr:rowOff>
    </xdr:from>
    <xdr:to>
      <xdr:col>112</xdr:col>
      <xdr:colOff>38100</xdr:colOff>
      <xdr:row>74</xdr:row>
      <xdr:rowOff>43145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62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59672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40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155514</xdr:rowOff>
    </xdr:from>
    <xdr:to>
      <xdr:col>107</xdr:col>
      <xdr:colOff>101600</xdr:colOff>
      <xdr:row>75</xdr:row>
      <xdr:rowOff>85664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76791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93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70063</xdr:rowOff>
    </xdr:from>
    <xdr:to>
      <xdr:col>102</xdr:col>
      <xdr:colOff>165100</xdr:colOff>
      <xdr:row>76</xdr:row>
      <xdr:rowOff>214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9288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162791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02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84603</xdr:rowOff>
    </xdr:from>
    <xdr:to>
      <xdr:col>98</xdr:col>
      <xdr:colOff>38100</xdr:colOff>
      <xdr:row>76</xdr:row>
      <xdr:rowOff>14753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94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5880</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03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コストの３分の１程度を占める扶助費については増加の傾向がみられる。物件費は、新型コロナウイルスワクチン接種体制確保事業委託料などが減額となった一方、パーソナルコンピュータ設定等委託料や学校給食用食材料費（中学校分）、電子黒板購入などが増額している。</a:t>
          </a:r>
        </a:p>
        <a:p>
          <a:r>
            <a:rPr kumimoji="1" lang="ja-JP" altLang="en-US" sz="1300">
              <a:latin typeface="ＭＳ Ｐゴシック" panose="020B0600070205080204" pitchFamily="50" charset="-128"/>
              <a:ea typeface="ＭＳ Ｐゴシック" panose="020B0600070205080204" pitchFamily="50" charset="-128"/>
            </a:rPr>
            <a:t>今後は公共施設の老朽化に対応するための普通建設事業費の増加が予想され、建替えや改修のための財源として計画的に基金への積立てを行っていく必要がある。</a:t>
          </a:r>
        </a:p>
        <a:p>
          <a:r>
            <a:rPr kumimoji="1" lang="ja-JP" altLang="en-US" sz="1300">
              <a:latin typeface="ＭＳ Ｐゴシック" panose="020B0600070205080204" pitchFamily="50" charset="-128"/>
              <a:ea typeface="ＭＳ Ｐゴシック" panose="020B0600070205080204" pitchFamily="50" charset="-128"/>
            </a:rPr>
            <a:t>また、今後の本格的な人口減少社会の到来に備えるため、事業の見直し等を進め、将来世代の負担を考慮しながら、市債を有効に活用していくなど、歳入の規模に見合ったバランスの取れた予算編成に努め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東京都立川市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186,257
180,179
24.36
96,622,924
91,928,693
3,413,918
46,186,291
27,853,857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74930</xdr:rowOff>
    </xdr:from>
    <xdr:to>
      <xdr:col>24</xdr:col>
      <xdr:colOff>63500</xdr:colOff>
      <xdr:row>35</xdr:row>
      <xdr:rowOff>91694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75680"/>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55880</xdr:rowOff>
    </xdr:from>
    <xdr:to>
      <xdr:col>19</xdr:col>
      <xdr:colOff>177800</xdr:colOff>
      <xdr:row>35</xdr:row>
      <xdr:rowOff>91694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56630"/>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55880</xdr:rowOff>
    </xdr:from>
    <xdr:to>
      <xdr:col>15</xdr:col>
      <xdr:colOff>50800</xdr:colOff>
      <xdr:row>35</xdr:row>
      <xdr:rowOff>72644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6630"/>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49022</xdr:rowOff>
    </xdr:from>
    <xdr:to>
      <xdr:col>10</xdr:col>
      <xdr:colOff>114300</xdr:colOff>
      <xdr:row>35</xdr:row>
      <xdr:rowOff>72644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49772"/>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24130</xdr:rowOff>
    </xdr:from>
    <xdr:to>
      <xdr:col>24</xdr:col>
      <xdr:colOff>114300</xdr:colOff>
      <xdr:row>35</xdr:row>
      <xdr:rowOff>125730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47007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40894</xdr:rowOff>
    </xdr:from>
    <xdr:to>
      <xdr:col>20</xdr:col>
      <xdr:colOff>38100</xdr:colOff>
      <xdr:row>35</xdr:row>
      <xdr:rowOff>142494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159021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1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5080</xdr:rowOff>
    </xdr:from>
    <xdr:to>
      <xdr:col>15</xdr:col>
      <xdr:colOff>101600</xdr:colOff>
      <xdr:row>35</xdr:row>
      <xdr:rowOff>106680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123207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21844</xdr:rowOff>
    </xdr:from>
    <xdr:to>
      <xdr:col>10</xdr:col>
      <xdr:colOff>165100</xdr:colOff>
      <xdr:row>35</xdr:row>
      <xdr:rowOff>123444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139971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169672</xdr:rowOff>
    </xdr:from>
    <xdr:to>
      <xdr:col>6</xdr:col>
      <xdr:colOff>38100</xdr:colOff>
      <xdr:row>35</xdr:row>
      <xdr:rowOff>99822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116349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7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145300</xdr:rowOff>
    </xdr:from>
    <xdr:to>
      <xdr:col>24</xdr:col>
      <xdr:colOff>63500</xdr:colOff>
      <xdr:row>58</xdr:row>
      <xdr:rowOff>20892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17950"/>
          <a:ext cx="838200" cy="4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145300</xdr:rowOff>
    </xdr:from>
    <xdr:to>
      <xdr:col>19</xdr:col>
      <xdr:colOff>177800</xdr:colOff>
      <xdr:row>58</xdr:row>
      <xdr:rowOff>1867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17950"/>
          <a:ext cx="889000" cy="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85793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2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120320</xdr:rowOff>
    </xdr:from>
    <xdr:to>
      <xdr:col>15</xdr:col>
      <xdr:colOff>50800</xdr:colOff>
      <xdr:row>58</xdr:row>
      <xdr:rowOff>1867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21520"/>
          <a:ext cx="889000" cy="22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57891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166827</xdr:rowOff>
    </xdr:from>
    <xdr:to>
      <xdr:col>10</xdr:col>
      <xdr:colOff>114300</xdr:colOff>
      <xdr:row>56</xdr:row>
      <xdr:rowOff>120320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567877"/>
          <a:ext cx="889000" cy="115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37240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8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51440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9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141542</xdr:rowOff>
    </xdr:from>
    <xdr:to>
      <xdr:col>24</xdr:col>
      <xdr:colOff>114300</xdr:colOff>
      <xdr:row>58</xdr:row>
      <xdr:rowOff>71692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119969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9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94500</xdr:rowOff>
    </xdr:from>
    <xdr:to>
      <xdr:col>20</xdr:col>
      <xdr:colOff>38100</xdr:colOff>
      <xdr:row>58</xdr:row>
      <xdr:rowOff>24650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41177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4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122517</xdr:rowOff>
    </xdr:from>
    <xdr:to>
      <xdr:col>15</xdr:col>
      <xdr:colOff>101600</xdr:colOff>
      <xdr:row>58</xdr:row>
      <xdr:rowOff>52667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9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69194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69520</xdr:rowOff>
    </xdr:from>
    <xdr:to>
      <xdr:col>10</xdr:col>
      <xdr:colOff>165100</xdr:colOff>
      <xdr:row>56</xdr:row>
      <xdr:rowOff>171120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16197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44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116027</xdr:rowOff>
    </xdr:from>
    <xdr:to>
      <xdr:col>6</xdr:col>
      <xdr:colOff>38100</xdr:colOff>
      <xdr:row>50</xdr:row>
      <xdr:rowOff>46177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5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62704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29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126877</xdr:rowOff>
    </xdr:from>
    <xdr:to>
      <xdr:col>24</xdr:col>
      <xdr:colOff>63500</xdr:colOff>
      <xdr:row>73</xdr:row>
      <xdr:rowOff>101774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471277"/>
          <a:ext cx="838200" cy="14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101774</xdr:rowOff>
    </xdr:from>
    <xdr:to>
      <xdr:col>19</xdr:col>
      <xdr:colOff>177800</xdr:colOff>
      <xdr:row>74</xdr:row>
      <xdr:rowOff>48870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617624"/>
          <a:ext cx="889000" cy="11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4641</xdr:rowOff>
    </xdr:from>
    <xdr:to>
      <xdr:col>15</xdr:col>
      <xdr:colOff>50800</xdr:colOff>
      <xdr:row>74</xdr:row>
      <xdr:rowOff>48870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691941"/>
          <a:ext cx="889000" cy="4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4641</xdr:rowOff>
    </xdr:from>
    <xdr:to>
      <xdr:col>10</xdr:col>
      <xdr:colOff>114300</xdr:colOff>
      <xdr:row>75</xdr:row>
      <xdr:rowOff>73689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691941"/>
          <a:ext cx="889000" cy="24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27907</xdr:rowOff>
    </xdr:from>
    <xdr:to>
      <xdr:col>6</xdr:col>
      <xdr:colOff>38100</xdr:colOff>
      <xdr:row>78</xdr:row>
      <xdr:rowOff>129507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0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120634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76077</xdr:rowOff>
    </xdr:from>
    <xdr:to>
      <xdr:col>24</xdr:col>
      <xdr:colOff>114300</xdr:colOff>
      <xdr:row>73</xdr:row>
      <xdr:rowOff>6227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4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98954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27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50974</xdr:rowOff>
    </xdr:from>
    <xdr:to>
      <xdr:col>20</xdr:col>
      <xdr:colOff>38100</xdr:colOff>
      <xdr:row>73</xdr:row>
      <xdr:rowOff>152574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5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169101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34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169520</xdr:rowOff>
    </xdr:from>
    <xdr:to>
      <xdr:col>15</xdr:col>
      <xdr:colOff>101600</xdr:colOff>
      <xdr:row>74</xdr:row>
      <xdr:rowOff>99670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68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116197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46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125291</xdr:rowOff>
    </xdr:from>
    <xdr:to>
      <xdr:col>10</xdr:col>
      <xdr:colOff>165100</xdr:colOff>
      <xdr:row>74</xdr:row>
      <xdr:rowOff>55441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64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71968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41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22889</xdr:rowOff>
    </xdr:from>
    <xdr:to>
      <xdr:col>6</xdr:col>
      <xdr:colOff>38100</xdr:colOff>
      <xdr:row>75</xdr:row>
      <xdr:rowOff>124489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88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141016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65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161189</xdr:rowOff>
    </xdr:from>
    <xdr:to>
      <xdr:col>24</xdr:col>
      <xdr:colOff>62865</xdr:colOff>
      <xdr:row>98</xdr:row>
      <xdr:rowOff>123489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6106039"/>
          <a:ext cx="1270" cy="8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127316</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2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123489</xdr:rowOff>
    </xdr:from>
    <xdr:to>
      <xdr:col>24</xdr:col>
      <xdr:colOff>152400</xdr:colOff>
      <xdr:row>98</xdr:row>
      <xdr:rowOff>123489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25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107866</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88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93</xdr:row>
      <xdr:rowOff>161189</xdr:rowOff>
    </xdr:from>
    <xdr:to>
      <xdr:col>24</xdr:col>
      <xdr:colOff>152400</xdr:colOff>
      <xdr:row>93</xdr:row>
      <xdr:rowOff>161189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106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144557</xdr:rowOff>
    </xdr:from>
    <xdr:to>
      <xdr:col>24</xdr:col>
      <xdr:colOff>63500</xdr:colOff>
      <xdr:row>96</xdr:row>
      <xdr:rowOff>108383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432307"/>
          <a:ext cx="838200" cy="13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165988</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625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16111</xdr:rowOff>
    </xdr:from>
    <xdr:to>
      <xdr:col>24</xdr:col>
      <xdr:colOff>114300</xdr:colOff>
      <xdr:row>97</xdr:row>
      <xdr:rowOff>117711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4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111068</xdr:rowOff>
    </xdr:from>
    <xdr:to>
      <xdr:col>19</xdr:col>
      <xdr:colOff>177800</xdr:colOff>
      <xdr:row>96</xdr:row>
      <xdr:rowOff>108383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541568"/>
          <a:ext cx="889000" cy="10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166491</xdr:rowOff>
    </xdr:from>
    <xdr:to>
      <xdr:col>20</xdr:col>
      <xdr:colOff>38100</xdr:colOff>
      <xdr:row>97</xdr:row>
      <xdr:rowOff>96641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2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87768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1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111068</xdr:rowOff>
    </xdr:from>
    <xdr:to>
      <xdr:col>15</xdr:col>
      <xdr:colOff>50800</xdr:colOff>
      <xdr:row>95</xdr:row>
      <xdr:rowOff>56242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5541568"/>
          <a:ext cx="889000" cy="80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70974</xdr:rowOff>
    </xdr:from>
    <xdr:to>
      <xdr:col>15</xdr:col>
      <xdr:colOff>101600</xdr:colOff>
      <xdr:row>97</xdr:row>
      <xdr:rowOff>1124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163701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2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56242</xdr:rowOff>
    </xdr:from>
    <xdr:to>
      <xdr:col>10</xdr:col>
      <xdr:colOff>114300</xdr:colOff>
      <xdr:row>97</xdr:row>
      <xdr:rowOff>135452</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343992"/>
          <a:ext cx="889000" cy="4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79356</xdr:rowOff>
    </xdr:from>
    <xdr:to>
      <xdr:col>10</xdr:col>
      <xdr:colOff>165100</xdr:colOff>
      <xdr:row>97</xdr:row>
      <xdr:rowOff>9506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6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109283</xdr:rowOff>
    </xdr:from>
    <xdr:to>
      <xdr:col>6</xdr:col>
      <xdr:colOff>38100</xdr:colOff>
      <xdr:row>98</xdr:row>
      <xdr:rowOff>39433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73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30560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83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93757</xdr:rowOff>
    </xdr:from>
    <xdr:to>
      <xdr:col>24</xdr:col>
      <xdr:colOff>114300</xdr:colOff>
      <xdr:row>96</xdr:row>
      <xdr:rowOff>23907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3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116634</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23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57583</xdr:rowOff>
    </xdr:from>
    <xdr:to>
      <xdr:col>20</xdr:col>
      <xdr:colOff>38100</xdr:colOff>
      <xdr:row>96</xdr:row>
      <xdr:rowOff>159183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1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4260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29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60268</xdr:rowOff>
    </xdr:from>
    <xdr:to>
      <xdr:col>15</xdr:col>
      <xdr:colOff>101600</xdr:colOff>
      <xdr:row>90</xdr:row>
      <xdr:rowOff>161868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4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6945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26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5442</xdr:rowOff>
    </xdr:from>
    <xdr:to>
      <xdr:col>10</xdr:col>
      <xdr:colOff>165100</xdr:colOff>
      <xdr:row>95</xdr:row>
      <xdr:rowOff>107042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2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123569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06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84652</xdr:rowOff>
    </xdr:from>
    <xdr:to>
      <xdr:col>6</xdr:col>
      <xdr:colOff>38100</xdr:colOff>
      <xdr:row>98</xdr:row>
      <xdr:rowOff>14802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1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31329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49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47879</xdr:rowOff>
    </xdr:from>
    <xdr:to>
      <xdr:col>55</xdr:col>
      <xdr:colOff>0</xdr:colOff>
      <xdr:row>31</xdr:row>
      <xdr:rowOff>88646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5362829"/>
          <a:ext cx="8382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169816</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2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88646</xdr:rowOff>
    </xdr:from>
    <xdr:to>
      <xdr:col>50</xdr:col>
      <xdr:colOff>114300</xdr:colOff>
      <xdr:row>31</xdr:row>
      <xdr:rowOff>101600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5403596"/>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118000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101600</xdr:rowOff>
    </xdr:from>
    <xdr:to>
      <xdr:col>45</xdr:col>
      <xdr:colOff>177800</xdr:colOff>
      <xdr:row>31</xdr:row>
      <xdr:rowOff>140462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541655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119143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140462</xdr:rowOff>
    </xdr:from>
    <xdr:to>
      <xdr:col>41</xdr:col>
      <xdr:colOff>50800</xdr:colOff>
      <xdr:row>31</xdr:row>
      <xdr:rowOff>152654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545541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113047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119905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168529</xdr:rowOff>
    </xdr:from>
    <xdr:to>
      <xdr:col>55</xdr:col>
      <xdr:colOff>50800</xdr:colOff>
      <xdr:row>31</xdr:row>
      <xdr:rowOff>98679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531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121556</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5265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37846</xdr:rowOff>
    </xdr:from>
    <xdr:to>
      <xdr:col>50</xdr:col>
      <xdr:colOff>165100</xdr:colOff>
      <xdr:row>31</xdr:row>
      <xdr:rowOff>139446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53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155973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51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50800</xdr:rowOff>
    </xdr:from>
    <xdr:to>
      <xdr:col>46</xdr:col>
      <xdr:colOff>38100</xdr:colOff>
      <xdr:row>31</xdr:row>
      <xdr:rowOff>152400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3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168927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51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89662</xdr:rowOff>
    </xdr:from>
    <xdr:to>
      <xdr:col>41</xdr:col>
      <xdr:colOff>101600</xdr:colOff>
      <xdr:row>32</xdr:row>
      <xdr:rowOff>19812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540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36339</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517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101854</xdr:rowOff>
    </xdr:from>
    <xdr:to>
      <xdr:col>36</xdr:col>
      <xdr:colOff>165100</xdr:colOff>
      <xdr:row>32</xdr:row>
      <xdr:rowOff>32004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48531</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51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148501</xdr:rowOff>
    </xdr:from>
    <xdr:to>
      <xdr:col>55</xdr:col>
      <xdr:colOff>0</xdr:colOff>
      <xdr:row>57</xdr:row>
      <xdr:rowOff>163188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21151"/>
          <a:ext cx="838200" cy="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146672</xdr:rowOff>
    </xdr:from>
    <xdr:to>
      <xdr:col>50</xdr:col>
      <xdr:colOff>114300</xdr:colOff>
      <xdr:row>57</xdr:row>
      <xdr:rowOff>148501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1932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146672</xdr:rowOff>
    </xdr:from>
    <xdr:to>
      <xdr:col>45</xdr:col>
      <xdr:colOff>177800</xdr:colOff>
      <xdr:row>57</xdr:row>
      <xdr:rowOff>161303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19322"/>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153588</xdr:rowOff>
    </xdr:from>
    <xdr:to>
      <xdr:col>41</xdr:col>
      <xdr:colOff>50800</xdr:colOff>
      <xdr:row>57</xdr:row>
      <xdr:rowOff>161303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26238"/>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108786</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112388</xdr:rowOff>
    </xdr:from>
    <xdr:to>
      <xdr:col>55</xdr:col>
      <xdr:colOff>50800</xdr:colOff>
      <xdr:row>58</xdr:row>
      <xdr:rowOff>42538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8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27315</xdr:rowOff>
    </xdr:from>
    <xdr:ext cx="378565"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99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97701</xdr:rowOff>
    </xdr:from>
    <xdr:to>
      <xdr:col>50</xdr:col>
      <xdr:colOff>165100</xdr:colOff>
      <xdr:row>58</xdr:row>
      <xdr:rowOff>27851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7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18978</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50017" y="9963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95872</xdr:rowOff>
    </xdr:from>
    <xdr:to>
      <xdr:col>46</xdr:col>
      <xdr:colOff>38100</xdr:colOff>
      <xdr:row>58</xdr:row>
      <xdr:rowOff>26022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6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17149</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9961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110503</xdr:rowOff>
    </xdr:from>
    <xdr:to>
      <xdr:col>41</xdr:col>
      <xdr:colOff>101600</xdr:colOff>
      <xdr:row>58</xdr:row>
      <xdr:rowOff>40653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8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31780</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2017" y="9975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102788</xdr:rowOff>
    </xdr:from>
    <xdr:to>
      <xdr:col>36</xdr:col>
      <xdr:colOff>165100</xdr:colOff>
      <xdr:row>58</xdr:row>
      <xdr:rowOff>32938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24065</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3017" y="9968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137826</xdr:rowOff>
    </xdr:from>
    <xdr:to>
      <xdr:col>55</xdr:col>
      <xdr:colOff>0</xdr:colOff>
      <xdr:row>78</xdr:row>
      <xdr:rowOff>37745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39476"/>
          <a:ext cx="838200" cy="7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89134</xdr:rowOff>
    </xdr:from>
    <xdr:to>
      <xdr:col>50</xdr:col>
      <xdr:colOff>114300</xdr:colOff>
      <xdr:row>78</xdr:row>
      <xdr:rowOff>37745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119334"/>
          <a:ext cx="889000" cy="29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89134</xdr:rowOff>
    </xdr:from>
    <xdr:to>
      <xdr:col>45</xdr:col>
      <xdr:colOff>177800</xdr:colOff>
      <xdr:row>77</xdr:row>
      <xdr:rowOff>111719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19334"/>
          <a:ext cx="889000" cy="19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28556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94438</xdr:rowOff>
    </xdr:from>
    <xdr:to>
      <xdr:col>41</xdr:col>
      <xdr:colOff>50800</xdr:colOff>
      <xdr:row>77</xdr:row>
      <xdr:rowOff>111719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96088"/>
          <a:ext cx="889000" cy="1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148917</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87026</xdr:rowOff>
    </xdr:from>
    <xdr:to>
      <xdr:col>55</xdr:col>
      <xdr:colOff>50800</xdr:colOff>
      <xdr:row>78</xdr:row>
      <xdr:rowOff>17176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8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65453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158395</xdr:rowOff>
    </xdr:from>
    <xdr:to>
      <xdr:col>50</xdr:col>
      <xdr:colOff>165100</xdr:colOff>
      <xdr:row>78</xdr:row>
      <xdr:rowOff>88545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6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79672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5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38334</xdr:rowOff>
    </xdr:from>
    <xdr:to>
      <xdr:col>46</xdr:col>
      <xdr:colOff>38100</xdr:colOff>
      <xdr:row>76</xdr:row>
      <xdr:rowOff>139934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0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156460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284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60919</xdr:rowOff>
    </xdr:from>
    <xdr:to>
      <xdr:col>41</xdr:col>
      <xdr:colOff>101600</xdr:colOff>
      <xdr:row>77</xdr:row>
      <xdr:rowOff>162519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153646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43638</xdr:rowOff>
    </xdr:from>
    <xdr:to>
      <xdr:col>36</xdr:col>
      <xdr:colOff>165100</xdr:colOff>
      <xdr:row>77</xdr:row>
      <xdr:rowOff>145238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136365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94186</xdr:rowOff>
    </xdr:from>
    <xdr:to>
      <xdr:col>55</xdr:col>
      <xdr:colOff>0</xdr:colOff>
      <xdr:row>97</xdr:row>
      <xdr:rowOff>37447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53386"/>
          <a:ext cx="838200" cy="11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37447</xdr:rowOff>
    </xdr:from>
    <xdr:to>
      <xdr:col>50</xdr:col>
      <xdr:colOff>114300</xdr:colOff>
      <xdr:row>97</xdr:row>
      <xdr:rowOff>74160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68097"/>
          <a:ext cx="889000" cy="3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74160</xdr:rowOff>
    </xdr:from>
    <xdr:to>
      <xdr:col>45</xdr:col>
      <xdr:colOff>177800</xdr:colOff>
      <xdr:row>97</xdr:row>
      <xdr:rowOff>93385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04810"/>
          <a:ext cx="889000" cy="1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93385</xdr:rowOff>
    </xdr:from>
    <xdr:to>
      <xdr:col>41</xdr:col>
      <xdr:colOff>50800</xdr:colOff>
      <xdr:row>98</xdr:row>
      <xdr:rowOff>825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24035"/>
          <a:ext cx="889000" cy="7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43829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33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43386</xdr:rowOff>
    </xdr:from>
    <xdr:to>
      <xdr:col>55</xdr:col>
      <xdr:colOff>50800</xdr:colOff>
      <xdr:row>96</xdr:row>
      <xdr:rowOff>144986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0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21813</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8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158097</xdr:rowOff>
    </xdr:from>
    <xdr:to>
      <xdr:col>50</xdr:col>
      <xdr:colOff>165100</xdr:colOff>
      <xdr:row>97</xdr:row>
      <xdr:rowOff>88247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79374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71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23360</xdr:rowOff>
    </xdr:from>
    <xdr:to>
      <xdr:col>46</xdr:col>
      <xdr:colOff>38100</xdr:colOff>
      <xdr:row>97</xdr:row>
      <xdr:rowOff>124960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5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116087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74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42585</xdr:rowOff>
    </xdr:from>
    <xdr:to>
      <xdr:col>41</xdr:col>
      <xdr:colOff>101600</xdr:colOff>
      <xdr:row>97</xdr:row>
      <xdr:rowOff>144185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135312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6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121475</xdr:rowOff>
    </xdr:from>
    <xdr:to>
      <xdr:col>36</xdr:col>
      <xdr:colOff>165100</xdr:colOff>
      <xdr:row>98</xdr:row>
      <xdr:rowOff>51625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42752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4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144409</xdr:rowOff>
    </xdr:from>
    <xdr:to>
      <xdr:col>85</xdr:col>
      <xdr:colOff>127000</xdr:colOff>
      <xdr:row>38</xdr:row>
      <xdr:rowOff>27274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88059"/>
          <a:ext cx="838200" cy="5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144409</xdr:rowOff>
    </xdr:from>
    <xdr:to>
      <xdr:col>81</xdr:col>
      <xdr:colOff>50800</xdr:colOff>
      <xdr:row>38</xdr:row>
      <xdr:rowOff>41311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88059"/>
          <a:ext cx="889000" cy="6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31391</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5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18131</xdr:rowOff>
    </xdr:from>
    <xdr:to>
      <xdr:col>76</xdr:col>
      <xdr:colOff>114300</xdr:colOff>
      <xdr:row>38</xdr:row>
      <xdr:rowOff>41311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33231"/>
          <a:ext cx="889000" cy="2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18131</xdr:rowOff>
    </xdr:from>
    <xdr:to>
      <xdr:col>71</xdr:col>
      <xdr:colOff>177800</xdr:colOff>
      <xdr:row>38</xdr:row>
      <xdr:rowOff>69794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33231"/>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54139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147925</xdr:rowOff>
    </xdr:from>
    <xdr:to>
      <xdr:col>85</xdr:col>
      <xdr:colOff>177800</xdr:colOff>
      <xdr:row>38</xdr:row>
      <xdr:rowOff>78074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915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62852</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0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93609</xdr:rowOff>
    </xdr:from>
    <xdr:to>
      <xdr:col>81</xdr:col>
      <xdr:colOff>101600</xdr:colOff>
      <xdr:row>38</xdr:row>
      <xdr:rowOff>23759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3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40286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21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161961</xdr:rowOff>
    </xdr:from>
    <xdr:to>
      <xdr:col>76</xdr:col>
      <xdr:colOff>165100</xdr:colOff>
      <xdr:row>38</xdr:row>
      <xdr:rowOff>92111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0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83238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9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138781</xdr:rowOff>
    </xdr:from>
    <xdr:to>
      <xdr:col>72</xdr:col>
      <xdr:colOff>38100</xdr:colOff>
      <xdr:row>38</xdr:row>
      <xdr:rowOff>68931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8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60058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7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18994</xdr:rowOff>
    </xdr:from>
    <xdr:to>
      <xdr:col>67</xdr:col>
      <xdr:colOff>101600</xdr:colOff>
      <xdr:row>38</xdr:row>
      <xdr:rowOff>120594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3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111721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2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95172</xdr:rowOff>
    </xdr:from>
    <xdr:to>
      <xdr:col>85</xdr:col>
      <xdr:colOff>127000</xdr:colOff>
      <xdr:row>55</xdr:row>
      <xdr:rowOff>170838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353472"/>
          <a:ext cx="838200" cy="24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151272</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81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95172</xdr:rowOff>
    </xdr:from>
    <xdr:to>
      <xdr:col>81</xdr:col>
      <xdr:colOff>50800</xdr:colOff>
      <xdr:row>56</xdr:row>
      <xdr:rowOff>80721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353472"/>
          <a:ext cx="889000" cy="32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26195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9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45745</xdr:rowOff>
    </xdr:from>
    <xdr:to>
      <xdr:col>76</xdr:col>
      <xdr:colOff>114300</xdr:colOff>
      <xdr:row>56</xdr:row>
      <xdr:rowOff>80721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646945"/>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62314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165957</xdr:rowOff>
    </xdr:from>
    <xdr:to>
      <xdr:col>71</xdr:col>
      <xdr:colOff>177800</xdr:colOff>
      <xdr:row>56</xdr:row>
      <xdr:rowOff>45745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424257"/>
          <a:ext cx="889000" cy="22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26653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79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33184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120038</xdr:rowOff>
    </xdr:from>
    <xdr:to>
      <xdr:col>85</xdr:col>
      <xdr:colOff>177800</xdr:colOff>
      <xdr:row>56</xdr:row>
      <xdr:rowOff>50188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142915</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44372</xdr:rowOff>
    </xdr:from>
    <xdr:to>
      <xdr:col>81</xdr:col>
      <xdr:colOff>101600</xdr:colOff>
      <xdr:row>54</xdr:row>
      <xdr:rowOff>145972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3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162499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07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29921</xdr:rowOff>
    </xdr:from>
    <xdr:to>
      <xdr:col>76</xdr:col>
      <xdr:colOff>165100</xdr:colOff>
      <xdr:row>56</xdr:row>
      <xdr:rowOff>131521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3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148048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40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166395</xdr:rowOff>
    </xdr:from>
    <xdr:to>
      <xdr:col>72</xdr:col>
      <xdr:colOff>38100</xdr:colOff>
      <xdr:row>56</xdr:row>
      <xdr:rowOff>96545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5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113072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37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115157</xdr:rowOff>
    </xdr:from>
    <xdr:to>
      <xdr:col>67</xdr:col>
      <xdr:colOff>101600</xdr:colOff>
      <xdr:row>55</xdr:row>
      <xdr:rowOff>45307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37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61834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14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20371</xdr:rowOff>
    </xdr:from>
    <xdr:to>
      <xdr:col>85</xdr:col>
      <xdr:colOff>127000</xdr:colOff>
      <xdr:row>76</xdr:row>
      <xdr:rowOff>79578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2021871"/>
          <a:ext cx="838200" cy="108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134765</xdr:rowOff>
    </xdr:from>
    <xdr:ext cx="378565"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3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79578</xdr:rowOff>
    </xdr:from>
    <xdr:to>
      <xdr:col>81</xdr:col>
      <xdr:colOff>50800</xdr:colOff>
      <xdr:row>78</xdr:row>
      <xdr:rowOff>124155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109778"/>
          <a:ext cx="889000" cy="3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101846</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2017" y="13474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124155</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9725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109982</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83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141021</xdr:rowOff>
    </xdr:from>
    <xdr:to>
      <xdr:col>85</xdr:col>
      <xdr:colOff>177800</xdr:colOff>
      <xdr:row>70</xdr:row>
      <xdr:rowOff>71171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19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94048</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192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28778</xdr:rowOff>
    </xdr:from>
    <xdr:to>
      <xdr:col>81</xdr:col>
      <xdr:colOff>101600</xdr:colOff>
      <xdr:row>76</xdr:row>
      <xdr:rowOff>130378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0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146905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283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73355</xdr:rowOff>
    </xdr:from>
    <xdr:to>
      <xdr:col>76</xdr:col>
      <xdr:colOff>165100</xdr:colOff>
      <xdr:row>79</xdr:row>
      <xdr:rowOff>3505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166082</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35333" y="1353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59182</xdr:rowOff>
    </xdr:from>
    <xdr:to>
      <xdr:col>67</xdr:col>
      <xdr:colOff>101600</xdr:colOff>
      <xdr:row>78</xdr:row>
      <xdr:rowOff>160782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151909</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525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84759</xdr:rowOff>
    </xdr:from>
    <xdr:to>
      <xdr:col>85</xdr:col>
      <xdr:colOff>127000</xdr:colOff>
      <xdr:row>97</xdr:row>
      <xdr:rowOff>87103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715409"/>
          <a:ext cx="8382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87103</xdr:rowOff>
    </xdr:from>
    <xdr:to>
      <xdr:col>81</xdr:col>
      <xdr:colOff>50800</xdr:colOff>
      <xdr:row>97</xdr:row>
      <xdr:rowOff>97256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17753"/>
          <a:ext cx="889000" cy="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97256</xdr:rowOff>
    </xdr:from>
    <xdr:to>
      <xdr:col>76</xdr:col>
      <xdr:colOff>114300</xdr:colOff>
      <xdr:row>97</xdr:row>
      <xdr:rowOff>98095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27906"/>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98095</xdr:rowOff>
    </xdr:from>
    <xdr:to>
      <xdr:col>71</xdr:col>
      <xdr:colOff>177800</xdr:colOff>
      <xdr:row>97</xdr:row>
      <xdr:rowOff>102572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728745"/>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119321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33959</xdr:rowOff>
    </xdr:from>
    <xdr:to>
      <xdr:col>85</xdr:col>
      <xdr:colOff>177800</xdr:colOff>
      <xdr:row>97</xdr:row>
      <xdr:rowOff>135559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6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12386</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4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36303</xdr:rowOff>
    </xdr:from>
    <xdr:to>
      <xdr:col>81</xdr:col>
      <xdr:colOff>101600</xdr:colOff>
      <xdr:row>97</xdr:row>
      <xdr:rowOff>137903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129030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46456</xdr:rowOff>
    </xdr:from>
    <xdr:to>
      <xdr:col>76</xdr:col>
      <xdr:colOff>165100</xdr:colOff>
      <xdr:row>97</xdr:row>
      <xdr:rowOff>148056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7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139183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6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47295</xdr:rowOff>
    </xdr:from>
    <xdr:to>
      <xdr:col>72</xdr:col>
      <xdr:colOff>38100</xdr:colOff>
      <xdr:row>97</xdr:row>
      <xdr:rowOff>148895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140022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51772</xdr:rowOff>
    </xdr:from>
    <xdr:to>
      <xdr:col>67</xdr:col>
      <xdr:colOff>101600</xdr:colOff>
      <xdr:row>97</xdr:row>
      <xdr:rowOff>153372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144499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7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一人当たりのコストが多いものを順にあげると、民生費、教育費、衛生費、総務費の順となる。</a:t>
          </a:r>
        </a:p>
        <a:p>
          <a:r>
            <a:rPr kumimoji="1" lang="ja-JP" altLang="en-US" sz="1300">
              <a:latin typeface="ＭＳ Ｐゴシック" panose="020B0600070205080204" pitchFamily="50" charset="-128"/>
              <a:ea typeface="ＭＳ Ｐゴシック" panose="020B0600070205080204" pitchFamily="50" charset="-128"/>
            </a:rPr>
            <a:t>　コストの約５割を占める民生費は、子育て・健康複合施設整備工事や物価高騰対応重点支援給付金給付事業費補助金などの増額により、前年度比</a:t>
          </a:r>
          <a:r>
            <a:rPr kumimoji="1" lang="en-US" altLang="ja-JP" sz="1300">
              <a:latin typeface="ＭＳ Ｐゴシック" panose="020B0600070205080204" pitchFamily="50" charset="-128"/>
              <a:ea typeface="ＭＳ Ｐゴシック" panose="020B0600070205080204" pitchFamily="50" charset="-128"/>
            </a:rPr>
            <a:t>13,444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教育費は、新共同調理場施設取得費割賦金や大山小学校中規模改修工事、第五小学校校舎増築工事などの減額により、前年度比</a:t>
          </a:r>
          <a:r>
            <a:rPr kumimoji="1" lang="en-US" altLang="ja-JP" sz="1300">
              <a:latin typeface="ＭＳ Ｐゴシック" panose="020B0600070205080204" pitchFamily="50" charset="-128"/>
              <a:ea typeface="ＭＳ Ｐゴシック" panose="020B0600070205080204" pitchFamily="50" charset="-128"/>
            </a:rPr>
            <a:t>15,134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20.8</a:t>
          </a:r>
          <a:r>
            <a:rPr kumimoji="1" lang="ja-JP" altLang="en-US" sz="1300">
              <a:latin typeface="ＭＳ Ｐゴシック" panose="020B0600070205080204" pitchFamily="50" charset="-128"/>
              <a:ea typeface="ＭＳ Ｐゴシック" panose="020B0600070205080204" pitchFamily="50" charset="-128"/>
            </a:rPr>
            <a:t>％の減となった。今後も学校施設の老朽化に対応していく必要があることから、引き続き高い水準での推移が見込まれる。</a:t>
          </a:r>
        </a:p>
        <a:p>
          <a:r>
            <a:rPr kumimoji="1" lang="ja-JP" altLang="en-US" sz="1300">
              <a:latin typeface="ＭＳ Ｐゴシック" panose="020B0600070205080204" pitchFamily="50" charset="-128"/>
              <a:ea typeface="ＭＳ Ｐゴシック" panose="020B0600070205080204" pitchFamily="50" charset="-128"/>
            </a:rPr>
            <a:t>　衛生費は、旧清掃工場解体工事やクリーンセンター緩衝帯等整備工事、クリーンセンター管理運営委託料などの増額により、前年度比</a:t>
          </a:r>
          <a:r>
            <a:rPr kumimoji="1" lang="en-US" altLang="ja-JP" sz="1300">
              <a:latin typeface="ＭＳ Ｐゴシック" panose="020B0600070205080204" pitchFamily="50" charset="-128"/>
              <a:ea typeface="ＭＳ Ｐゴシック" panose="020B0600070205080204" pitchFamily="50" charset="-128"/>
            </a:rPr>
            <a:t>7,101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総務費は、公共施設整備基金積立金や財政調整基金積立金、国精算返還金などの減額により、前年度比</a:t>
          </a:r>
          <a:r>
            <a:rPr kumimoji="1" lang="en-US" altLang="ja-JP" sz="1300">
              <a:latin typeface="ＭＳ Ｐゴシック" panose="020B0600070205080204" pitchFamily="50" charset="-128"/>
              <a:ea typeface="ＭＳ Ｐゴシック" panose="020B0600070205080204" pitchFamily="50" charset="-128"/>
            </a:rPr>
            <a:t>3,704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％の減となった。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％以上を目標として積立を進め、平成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年度決算以降、</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％以上を確保している。</a:t>
          </a:r>
        </a:p>
        <a:p>
          <a:r>
            <a:rPr kumimoji="1" lang="ja-JP" altLang="en-US" sz="1400">
              <a:latin typeface="ＭＳ ゴシック" pitchFamily="49" charset="-128"/>
              <a:ea typeface="ＭＳ ゴシック" pitchFamily="49" charset="-128"/>
            </a:rPr>
            <a:t>　実質収支は前年度に引き続き黒字となり、単年度収支は７億７千万円、実質単年度収支は７億６千万円の赤字となった。</a:t>
          </a:r>
        </a:p>
        <a:p>
          <a:r>
            <a:rPr kumimoji="1" lang="ja-JP" altLang="en-US" sz="1400">
              <a:latin typeface="ＭＳ ゴシック" pitchFamily="49" charset="-128"/>
              <a:ea typeface="ＭＳ ゴシック" pitchFamily="49" charset="-128"/>
            </a:rPr>
            <a:t>　今後も引き続き、健全性の維持に向けた努力を続けていく。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東京都立川市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各事業会計の実質収支および資金不足（剰余）に増減があるが、全ての会計が黒字となった。後期高齢者医療事業、競輪事業では実質収支、下水道事業では資金剰余額が増加したが、国民健康保険事業、介護保険事業、駐車場事業、一般会計では実質収支が減少し、連結実質赤字比率の対象となる実質収支および資金不足（剰余）の合計は増加した。</a:t>
          </a:r>
        </a:p>
        <a:p>
          <a:r>
            <a:rPr kumimoji="1" lang="ja-JP" altLang="en-US" sz="1400">
              <a:solidFill>
                <a:sysClr val="windowText" lastClr="000000"/>
              </a:solidFill>
              <a:latin typeface="ＭＳ ゴシック" pitchFamily="49" charset="-128"/>
              <a:ea typeface="ＭＳ ゴシック" pitchFamily="49" charset="-128"/>
            </a:rPr>
            <a:t>　特に一般会計では、歳入については、前年度に比べ、新型コロナウイルス感染症対応地方創生臨時交付金などの減により、国庫支出金が減となった。また、歳出については義務的経費が人件費・扶助費・公債費などの増により増となった。歳入の増が歳出の増を下回り、かつ翌年度に繰り越すべき財源が減となったことから、実質収支額は約</a:t>
          </a:r>
          <a:r>
            <a:rPr kumimoji="1" lang="en-US" altLang="ja-JP" sz="1400">
              <a:solidFill>
                <a:sysClr val="windowText" lastClr="000000"/>
              </a:solidFill>
              <a:latin typeface="ＭＳ ゴシック" pitchFamily="49" charset="-128"/>
              <a:ea typeface="ＭＳ ゴシック" pitchFamily="49" charset="-128"/>
            </a:rPr>
            <a:t>7.6</a:t>
          </a:r>
          <a:r>
            <a:rPr kumimoji="1" lang="ja-JP" altLang="en-US" sz="1400">
              <a:solidFill>
                <a:sysClr val="windowText" lastClr="000000"/>
              </a:solidFill>
              <a:latin typeface="ＭＳ ゴシック" pitchFamily="49" charset="-128"/>
              <a:ea typeface="ＭＳ ゴシック" pitchFamily="49" charset="-128"/>
            </a:rPr>
            <a:t>億円減少し</a:t>
          </a:r>
          <a:r>
            <a:rPr kumimoji="1" lang="en-US" altLang="ja-JP" sz="1400">
              <a:solidFill>
                <a:sysClr val="windowText" lastClr="000000"/>
              </a:solidFill>
              <a:latin typeface="ＭＳ ゴシック" pitchFamily="49" charset="-128"/>
              <a:ea typeface="ＭＳ ゴシック" pitchFamily="49" charset="-128"/>
            </a:rPr>
            <a:t>34.1</a:t>
          </a:r>
          <a:r>
            <a:rPr kumimoji="1" lang="ja-JP" altLang="en-US" sz="1400">
              <a:solidFill>
                <a:sysClr val="windowText" lastClr="000000"/>
              </a:solidFill>
              <a:latin typeface="ＭＳ ゴシック" pitchFamily="49" charset="-128"/>
              <a:ea typeface="ＭＳ ゴシック" pitchFamily="49" charset="-128"/>
            </a:rPr>
            <a:t>億円となった。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96622924</v>
      </c>
      <c r="BO4" s="449"/>
      <c r="BP4" s="449"/>
      <c r="BQ4" s="449"/>
      <c r="BR4" s="449"/>
      <c r="BS4" s="449"/>
      <c r="BT4" s="449"/>
      <c r="BU4" s="450"/>
      <c r="BV4" s="448">
        <v>95140663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7.4</v>
      </c>
      <c r="CU4" s="589"/>
      <c r="CV4" s="589"/>
      <c r="CW4" s="589"/>
      <c r="CX4" s="589"/>
      <c r="CY4" s="589"/>
      <c r="CZ4" s="589"/>
      <c r="DA4" s="590"/>
      <c r="DB4" s="588">
        <v>9.3000000000000007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91928693</v>
      </c>
      <c r="BO5" s="420"/>
      <c r="BP5" s="420"/>
      <c r="BQ5" s="420"/>
      <c r="BR5" s="420"/>
      <c r="BS5" s="420"/>
      <c r="BT5" s="420"/>
      <c r="BU5" s="421"/>
      <c r="BV5" s="419">
        <v>89512940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87.1</v>
      </c>
      <c r="CU5" s="417"/>
      <c r="CV5" s="417"/>
      <c r="CW5" s="417"/>
      <c r="CX5" s="417"/>
      <c r="CY5" s="417"/>
      <c r="CZ5" s="417"/>
      <c r="DA5" s="418"/>
      <c r="DB5" s="416">
        <v>85.1</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98</v>
      </c>
      <c r="AV6" s="478"/>
      <c r="AW6" s="478"/>
      <c r="AX6" s="478"/>
      <c r="AY6" s="433" t="s">
        <v>99</v>
      </c>
      <c r="AZ6" s="434"/>
      <c r="BA6" s="434"/>
      <c r="BB6" s="434"/>
      <c r="BC6" s="434"/>
      <c r="BD6" s="434"/>
      <c r="BE6" s="434"/>
      <c r="BF6" s="434"/>
      <c r="BG6" s="434"/>
      <c r="BH6" s="434"/>
      <c r="BI6" s="434"/>
      <c r="BJ6" s="434"/>
      <c r="BK6" s="434"/>
      <c r="BL6" s="434"/>
      <c r="BM6" s="435"/>
      <c r="BN6" s="419">
        <v>4694231</v>
      </c>
      <c r="BO6" s="420"/>
      <c r="BP6" s="420"/>
      <c r="BQ6" s="420"/>
      <c r="BR6" s="420"/>
      <c r="BS6" s="420"/>
      <c r="BT6" s="420"/>
      <c r="BU6" s="421"/>
      <c r="BV6" s="419">
        <v>5627723</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87.1</v>
      </c>
      <c r="CU6" s="563"/>
      <c r="CV6" s="563"/>
      <c r="CW6" s="563"/>
      <c r="CX6" s="563"/>
      <c r="CY6" s="563"/>
      <c r="CZ6" s="563"/>
      <c r="DA6" s="564"/>
      <c r="DB6" s="562">
        <v>85.1</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98</v>
      </c>
      <c r="AV7" s="478"/>
      <c r="AW7" s="478"/>
      <c r="AX7" s="478"/>
      <c r="AY7" s="433" t="s">
        <v>102</v>
      </c>
      <c r="AZ7" s="434"/>
      <c r="BA7" s="434"/>
      <c r="BB7" s="434"/>
      <c r="BC7" s="434"/>
      <c r="BD7" s="434"/>
      <c r="BE7" s="434"/>
      <c r="BF7" s="434"/>
      <c r="BG7" s="434"/>
      <c r="BH7" s="434"/>
      <c r="BI7" s="434"/>
      <c r="BJ7" s="434"/>
      <c r="BK7" s="434"/>
      <c r="BL7" s="434"/>
      <c r="BM7" s="435"/>
      <c r="BN7" s="419">
        <v>1280313</v>
      </c>
      <c r="BO7" s="420"/>
      <c r="BP7" s="420"/>
      <c r="BQ7" s="420"/>
      <c r="BR7" s="420"/>
      <c r="BS7" s="420"/>
      <c r="BT7" s="420"/>
      <c r="BU7" s="421"/>
      <c r="BV7" s="419">
        <v>1448962</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46186291</v>
      </c>
      <c r="CU7" s="420"/>
      <c r="CV7" s="420"/>
      <c r="CW7" s="420"/>
      <c r="CX7" s="420"/>
      <c r="CY7" s="420"/>
      <c r="CZ7" s="420"/>
      <c r="DA7" s="421"/>
      <c r="DB7" s="419">
        <v>45075124</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3413918</v>
      </c>
      <c r="BO8" s="420"/>
      <c r="BP8" s="420"/>
      <c r="BQ8" s="420"/>
      <c r="BR8" s="420"/>
      <c r="BS8" s="420"/>
      <c r="BT8" s="420"/>
      <c r="BU8" s="421"/>
      <c r="BV8" s="419">
        <v>4178761</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1.2</v>
      </c>
      <c r="CU8" s="523"/>
      <c r="CV8" s="523"/>
      <c r="CW8" s="523"/>
      <c r="CX8" s="523"/>
      <c r="CY8" s="523"/>
      <c r="CZ8" s="523"/>
      <c r="DA8" s="524"/>
      <c r="DB8" s="522">
        <v>1.1599999999999999</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183581</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-764843</v>
      </c>
      <c r="BO9" s="420"/>
      <c r="BP9" s="420"/>
      <c r="BQ9" s="420"/>
      <c r="BR9" s="420"/>
      <c r="BS9" s="420"/>
      <c r="BT9" s="420"/>
      <c r="BU9" s="421"/>
      <c r="BV9" s="419">
        <v>-1013546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4.9000000000000004</v>
      </c>
      <c r="CU9" s="417"/>
      <c r="CV9" s="417"/>
      <c r="CW9" s="417"/>
      <c r="CX9" s="417"/>
      <c r="CY9" s="417"/>
      <c r="CZ9" s="417"/>
      <c r="DA9" s="418"/>
      <c r="DB9" s="416">
        <v>4.9000000000000004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176295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1606</v>
      </c>
      <c r="BO10" s="420"/>
      <c r="BP10" s="420"/>
      <c r="BQ10" s="420"/>
      <c r="BR10" s="420"/>
      <c r="BS10" s="420"/>
      <c r="BT10" s="420"/>
      <c r="BU10" s="421"/>
      <c r="BV10" s="419">
        <v>600711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186257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180179</v>
      </c>
      <c r="S13" s="507"/>
      <c r="T13" s="507"/>
      <c r="U13" s="507"/>
      <c r="V13" s="508"/>
      <c r="W13" s="509" t="s">
        <v>131</v>
      </c>
      <c r="X13" s="405"/>
      <c r="Y13" s="405"/>
      <c r="Z13" s="405"/>
      <c r="AA13" s="405"/>
      <c r="AB13" s="406"/>
      <c r="AC13" s="372">
        <v>684</v>
      </c>
      <c r="AD13" s="373"/>
      <c r="AE13" s="373"/>
      <c r="AF13" s="373"/>
      <c r="AG13" s="374"/>
      <c r="AH13" s="372">
        <v>673</v>
      </c>
      <c r="AI13" s="373"/>
      <c r="AJ13" s="373"/>
      <c r="AK13" s="373"/>
      <c r="AL13" s="432"/>
      <c r="AM13" s="476" t="s">
        <v>132</v>
      </c>
      <c r="AN13" s="376"/>
      <c r="AO13" s="376"/>
      <c r="AP13" s="376"/>
      <c r="AQ13" s="376"/>
      <c r="AR13" s="376"/>
      <c r="AS13" s="376"/>
      <c r="AT13" s="377"/>
      <c r="AU13" s="477" t="s">
        <v>98</v>
      </c>
      <c r="AV13" s="478"/>
      <c r="AW13" s="478"/>
      <c r="AX13" s="478"/>
      <c r="AY13" s="433" t="s">
        <v>133</v>
      </c>
      <c r="AZ13" s="434"/>
      <c r="BA13" s="434"/>
      <c r="BB13" s="434"/>
      <c r="BC13" s="434"/>
      <c r="BD13" s="434"/>
      <c r="BE13" s="434"/>
      <c r="BF13" s="434"/>
      <c r="BG13" s="434"/>
      <c r="BH13" s="434"/>
      <c r="BI13" s="434"/>
      <c r="BJ13" s="434"/>
      <c r="BK13" s="434"/>
      <c r="BL13" s="434"/>
      <c r="BM13" s="435"/>
      <c r="BN13" s="419">
        <v>-763237</v>
      </c>
      <c r="BO13" s="420"/>
      <c r="BP13" s="420"/>
      <c r="BQ13" s="420"/>
      <c r="BR13" s="420"/>
      <c r="BS13" s="420"/>
      <c r="BT13" s="420"/>
      <c r="BU13" s="421"/>
      <c r="BV13" s="419">
        <v>-412835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3.3</v>
      </c>
      <c r="CU13" s="417"/>
      <c r="CV13" s="417"/>
      <c r="CW13" s="417"/>
      <c r="CX13" s="417"/>
      <c r="CY13" s="417"/>
      <c r="CZ13" s="417"/>
      <c r="DA13" s="418"/>
      <c r="DB13" s="416">
        <v>2.7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185825</v>
      </c>
      <c r="S14" s="507"/>
      <c r="T14" s="507"/>
      <c r="U14" s="507"/>
      <c r="V14" s="508"/>
      <c r="W14" s="510"/>
      <c r="X14" s="408"/>
      <c r="Y14" s="408"/>
      <c r="Z14" s="408"/>
      <c r="AA14" s="408"/>
      <c r="AB14" s="409"/>
      <c r="AC14" s="499">
        <v>0.9</v>
      </c>
      <c r="AD14" s="500"/>
      <c r="AE14" s="500"/>
      <c r="AF14" s="500"/>
      <c r="AG14" s="501"/>
      <c r="AH14" s="499">
        <v>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180361</v>
      </c>
      <c r="S15" s="507"/>
      <c r="T15" s="507"/>
      <c r="U15" s="507"/>
      <c r="V15" s="508"/>
      <c r="W15" s="509" t="s">
        <v>137</v>
      </c>
      <c r="X15" s="405"/>
      <c r="Y15" s="405"/>
      <c r="Z15" s="405"/>
      <c r="AA15" s="405"/>
      <c r="AB15" s="406"/>
      <c r="AC15" s="372">
        <v>12290</v>
      </c>
      <c r="AD15" s="373"/>
      <c r="AE15" s="373"/>
      <c r="AF15" s="373"/>
      <c r="AG15" s="374"/>
      <c r="AH15" s="372">
        <v>12981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35727339</v>
      </c>
      <c r="BO15" s="449"/>
      <c r="BP15" s="449"/>
      <c r="BQ15" s="449"/>
      <c r="BR15" s="449"/>
      <c r="BS15" s="449"/>
      <c r="BT15" s="449"/>
      <c r="BU15" s="450"/>
      <c r="BV15" s="448">
        <v>34886969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16.8</v>
      </c>
      <c r="AD16" s="500"/>
      <c r="AE16" s="500"/>
      <c r="AF16" s="500"/>
      <c r="AG16" s="501"/>
      <c r="AH16" s="499">
        <v>18.899999999999999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29414805</v>
      </c>
      <c r="BO16" s="420"/>
      <c r="BP16" s="420"/>
      <c r="BQ16" s="420"/>
      <c r="BR16" s="420"/>
      <c r="BS16" s="420"/>
      <c r="BT16" s="420"/>
      <c r="BU16" s="421"/>
      <c r="BV16" s="419">
        <v>28978720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60127</v>
      </c>
      <c r="AD17" s="373"/>
      <c r="AE17" s="373"/>
      <c r="AF17" s="373"/>
      <c r="AG17" s="374"/>
      <c r="AH17" s="372">
        <v>55127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46186291</v>
      </c>
      <c r="BO17" s="420"/>
      <c r="BP17" s="420"/>
      <c r="BQ17" s="420"/>
      <c r="BR17" s="420"/>
      <c r="BS17" s="420"/>
      <c r="BT17" s="420"/>
      <c r="BU17" s="421"/>
      <c r="BV17" s="419">
        <v>45075124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24.36</v>
      </c>
      <c r="M18" s="472"/>
      <c r="N18" s="472"/>
      <c r="O18" s="472"/>
      <c r="P18" s="472"/>
      <c r="Q18" s="472"/>
      <c r="R18" s="473"/>
      <c r="S18" s="473"/>
      <c r="T18" s="473"/>
      <c r="U18" s="473"/>
      <c r="V18" s="474"/>
      <c r="W18" s="490"/>
      <c r="X18" s="491"/>
      <c r="Y18" s="491"/>
      <c r="Z18" s="491"/>
      <c r="AA18" s="491"/>
      <c r="AB18" s="515"/>
      <c r="AC18" s="389">
        <v>82.3</v>
      </c>
      <c r="AD18" s="390"/>
      <c r="AE18" s="390"/>
      <c r="AF18" s="390"/>
      <c r="AG18" s="475"/>
      <c r="AH18" s="389">
        <v>80.099999999999994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42157959</v>
      </c>
      <c r="BO18" s="420"/>
      <c r="BP18" s="420"/>
      <c r="BQ18" s="420"/>
      <c r="BR18" s="420"/>
      <c r="BS18" s="420"/>
      <c r="BT18" s="420"/>
      <c r="BU18" s="421"/>
      <c r="BV18" s="419">
        <v>39241464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7536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59766677</v>
      </c>
      <c r="BO19" s="420"/>
      <c r="BP19" s="420"/>
      <c r="BQ19" s="420"/>
      <c r="BR19" s="420"/>
      <c r="BS19" s="420"/>
      <c r="BT19" s="420"/>
      <c r="BU19" s="421"/>
      <c r="BV19" s="419">
        <v>60198230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89727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27853857</v>
      </c>
      <c r="BO22" s="449"/>
      <c r="BP22" s="449"/>
      <c r="BQ22" s="449"/>
      <c r="BR22" s="449"/>
      <c r="BS22" s="449"/>
      <c r="BT22" s="449"/>
      <c r="BU22" s="450"/>
      <c r="BV22" s="448">
        <v>28307804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9465508</v>
      </c>
      <c r="BO23" s="420"/>
      <c r="BP23" s="420"/>
      <c r="BQ23" s="420"/>
      <c r="BR23" s="420"/>
      <c r="BS23" s="420"/>
      <c r="BT23" s="420"/>
      <c r="BU23" s="421"/>
      <c r="BV23" s="419">
        <v>10305526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10410</v>
      </c>
      <c r="R24" s="373"/>
      <c r="S24" s="373"/>
      <c r="T24" s="373"/>
      <c r="U24" s="373"/>
      <c r="V24" s="374"/>
      <c r="W24" s="462"/>
      <c r="X24" s="399"/>
      <c r="Y24" s="400"/>
      <c r="Z24" s="375" t="s">
        <v>162</v>
      </c>
      <c r="AA24" s="376"/>
      <c r="AB24" s="376"/>
      <c r="AC24" s="376"/>
      <c r="AD24" s="376"/>
      <c r="AE24" s="376"/>
      <c r="AF24" s="376"/>
      <c r="AG24" s="377"/>
      <c r="AH24" s="372">
        <v>982</v>
      </c>
      <c r="AI24" s="373"/>
      <c r="AJ24" s="373"/>
      <c r="AK24" s="373"/>
      <c r="AL24" s="374"/>
      <c r="AM24" s="372">
        <v>3119814</v>
      </c>
      <c r="AN24" s="373"/>
      <c r="AO24" s="373"/>
      <c r="AP24" s="373"/>
      <c r="AQ24" s="373"/>
      <c r="AR24" s="374"/>
      <c r="AS24" s="372">
        <v>3177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26452535</v>
      </c>
      <c r="BO24" s="420"/>
      <c r="BP24" s="420"/>
      <c r="BQ24" s="420"/>
      <c r="BR24" s="420"/>
      <c r="BS24" s="420"/>
      <c r="BT24" s="420"/>
      <c r="BU24" s="421"/>
      <c r="BV24" s="419">
        <v>26694209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2</v>
      </c>
      <c r="M25" s="373"/>
      <c r="N25" s="373"/>
      <c r="O25" s="373"/>
      <c r="P25" s="374"/>
      <c r="Q25" s="372">
        <v>9010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35995523</v>
      </c>
      <c r="BO25" s="449"/>
      <c r="BP25" s="449"/>
      <c r="BQ25" s="449"/>
      <c r="BR25" s="449"/>
      <c r="BS25" s="449"/>
      <c r="BT25" s="449"/>
      <c r="BU25" s="450"/>
      <c r="BV25" s="448">
        <v>34389950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7990</v>
      </c>
      <c r="R26" s="373"/>
      <c r="S26" s="373"/>
      <c r="T26" s="373"/>
      <c r="U26" s="373"/>
      <c r="V26" s="374"/>
      <c r="W26" s="462"/>
      <c r="X26" s="399"/>
      <c r="Y26" s="400"/>
      <c r="Z26" s="375" t="s">
        <v>168</v>
      </c>
      <c r="AA26" s="430"/>
      <c r="AB26" s="430"/>
      <c r="AC26" s="430"/>
      <c r="AD26" s="430"/>
      <c r="AE26" s="430"/>
      <c r="AF26" s="430"/>
      <c r="AG26" s="431"/>
      <c r="AH26" s="372">
        <v>69</v>
      </c>
      <c r="AI26" s="373"/>
      <c r="AJ26" s="373"/>
      <c r="AK26" s="373"/>
      <c r="AL26" s="374"/>
      <c r="AM26" s="372">
        <v>215487</v>
      </c>
      <c r="AN26" s="373"/>
      <c r="AO26" s="373"/>
      <c r="AP26" s="373"/>
      <c r="AQ26" s="373"/>
      <c r="AR26" s="374"/>
      <c r="AS26" s="372">
        <v>3123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200000</v>
      </c>
      <c r="BO26" s="420"/>
      <c r="BP26" s="420"/>
      <c r="BQ26" s="420"/>
      <c r="BR26" s="420"/>
      <c r="BS26" s="420"/>
      <c r="BT26" s="420"/>
      <c r="BU26" s="421"/>
      <c r="BV26" s="419">
        <v>200000</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6620</v>
      </c>
      <c r="R27" s="373"/>
      <c r="S27" s="373"/>
      <c r="T27" s="373"/>
      <c r="U27" s="373"/>
      <c r="V27" s="374"/>
      <c r="W27" s="462"/>
      <c r="X27" s="399"/>
      <c r="Y27" s="400"/>
      <c r="Z27" s="375" t="s">
        <v>171</v>
      </c>
      <c r="AA27" s="376"/>
      <c r="AB27" s="376"/>
      <c r="AC27" s="376"/>
      <c r="AD27" s="376"/>
      <c r="AE27" s="376"/>
      <c r="AF27" s="376"/>
      <c r="AG27" s="377"/>
      <c r="AH27" s="372">
        <v>3</v>
      </c>
      <c r="AI27" s="373"/>
      <c r="AJ27" s="373"/>
      <c r="AK27" s="373"/>
      <c r="AL27" s="374"/>
      <c r="AM27" s="372">
        <v>13719</v>
      </c>
      <c r="AN27" s="373"/>
      <c r="AO27" s="373"/>
      <c r="AP27" s="373"/>
      <c r="AQ27" s="373"/>
      <c r="AR27" s="374"/>
      <c r="AS27" s="372">
        <v>4573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5990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11947971</v>
      </c>
      <c r="BO28" s="449"/>
      <c r="BP28" s="449"/>
      <c r="BQ28" s="449"/>
      <c r="BR28" s="449"/>
      <c r="BS28" s="449"/>
      <c r="BT28" s="449"/>
      <c r="BU28" s="450"/>
      <c r="BV28" s="448">
        <v>11946365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26</v>
      </c>
      <c r="M29" s="373"/>
      <c r="N29" s="373"/>
      <c r="O29" s="373"/>
      <c r="P29" s="374"/>
      <c r="Q29" s="372">
        <v>5550</v>
      </c>
      <c r="R29" s="373"/>
      <c r="S29" s="373"/>
      <c r="T29" s="373"/>
      <c r="U29" s="373"/>
      <c r="V29" s="374"/>
      <c r="W29" s="463"/>
      <c r="X29" s="464"/>
      <c r="Y29" s="465"/>
      <c r="Z29" s="375" t="s">
        <v>177</v>
      </c>
      <c r="AA29" s="376"/>
      <c r="AB29" s="376"/>
      <c r="AC29" s="376"/>
      <c r="AD29" s="376"/>
      <c r="AE29" s="376"/>
      <c r="AF29" s="376"/>
      <c r="AG29" s="377"/>
      <c r="AH29" s="372">
        <v>985</v>
      </c>
      <c r="AI29" s="373"/>
      <c r="AJ29" s="373"/>
      <c r="AK29" s="373"/>
      <c r="AL29" s="374"/>
      <c r="AM29" s="372">
        <v>3133533</v>
      </c>
      <c r="AN29" s="373"/>
      <c r="AO29" s="373"/>
      <c r="AP29" s="373"/>
      <c r="AQ29" s="373"/>
      <c r="AR29" s="374"/>
      <c r="AS29" s="372">
        <v>3181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27633564</v>
      </c>
      <c r="BO30" s="454"/>
      <c r="BP30" s="454"/>
      <c r="BQ30" s="454"/>
      <c r="BR30" s="454"/>
      <c r="BS30" s="454"/>
      <c r="BT30" s="454"/>
      <c r="BU30" s="455"/>
      <c r="BV30" s="453">
        <v>25910999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IF('各会計、関係団体の財政状況及び健全化判断比率'!B33="","",'各会計、関係団体の財政状況及び健全化判断比率'!B33)</f>
        <v>下水道事業</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東京たま広域資源循環組合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立川市地域文化振興財団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東京市町村総合事務組合（一般会計）</v>
      </c>
      <c r="BZ35" s="368"/>
      <c r="CA35" s="368"/>
      <c r="CB35" s="368"/>
      <c r="CC35" s="368"/>
      <c r="CD35" s="368"/>
      <c r="CE35" s="368"/>
      <c r="CF35" s="368"/>
      <c r="CG35" s="368"/>
      <c r="CH35" s="368"/>
      <c r="CI35" s="368"/>
      <c r="CJ35" s="368"/>
      <c r="CK35" s="368"/>
      <c r="CL35" s="368"/>
      <c r="CM35" s="368"/>
      <c r="CN35" s="169"/>
      <c r="CO35" s="367">
        <f t="shared" ref="CO35:CO43" si="3">IF(CQ35="","",CO34+1)</f>
        <v>16</v>
      </c>
      <c r="CP35" s="367"/>
      <c r="CQ35" s="368" t="str">
        <f>IF('各会計、関係団体の財政状況及び健全化判断比率'!BS8="","",'各会計、関係団体の財政状況及び健全化判断比率'!BS8)</f>
        <v>立川都市センター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後期高齢者医療事業</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東京市町村総合事務組合（交通災害共済事業特別会計）</v>
      </c>
      <c r="BZ36" s="368"/>
      <c r="CA36" s="368"/>
      <c r="CB36" s="368"/>
      <c r="CC36" s="368"/>
      <c r="CD36" s="368"/>
      <c r="CE36" s="368"/>
      <c r="CF36" s="368"/>
      <c r="CG36" s="368"/>
      <c r="CH36" s="368"/>
      <c r="CI36" s="368"/>
      <c r="CJ36" s="368"/>
      <c r="CK36" s="368"/>
      <c r="CL36" s="368"/>
      <c r="CM36" s="368"/>
      <c r="CN36" s="169"/>
      <c r="CO36" s="367">
        <f t="shared" si="3"/>
        <v>17</v>
      </c>
      <c r="CP36" s="367"/>
      <c r="CQ36" s="368" t="str">
        <f>IF('各会計、関係団体の財政状況及び健全化判断比率'!BS9="","",'各会計、関係団体の財政状況及び健全化判断比率'!BS9)</f>
        <v>立川市土地開発公社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〇</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駐車場事業</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立川・昭島・国立聖苑組合</v>
      </c>
      <c r="BZ37" s="368"/>
      <c r="CA37" s="368"/>
      <c r="CB37" s="368"/>
      <c r="CC37" s="368"/>
      <c r="CD37" s="368"/>
      <c r="CE37" s="368"/>
      <c r="CF37" s="368"/>
      <c r="CG37" s="368"/>
      <c r="CH37" s="368"/>
      <c r="CI37" s="368"/>
      <c r="CJ37" s="368"/>
      <c r="CK37" s="368"/>
      <c r="CL37" s="368"/>
      <c r="CM37" s="368"/>
      <c r="CN37" s="169"/>
      <c r="CO37" s="367">
        <f t="shared" si="3"/>
        <v>18</v>
      </c>
      <c r="CP37" s="367"/>
      <c r="CQ37" s="368" t="str">
        <f>IF('各会計、関係団体の財政状況及び健全化判断比率'!BS10="","",'各会計、関係団体の財政状況及び健全化判断比率'!BS10)</f>
        <v>多摩都市モノレール株式会社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6</v>
      </c>
      <c r="V38" s="367"/>
      <c r="W38" s="368" t="str">
        <f>IF('各会計、関係団体の財政状況及び健全化判断比率'!B32="","",'各会計、関係団体の財政状況及び健全化判断比率'!B32)</f>
        <v>競輪事業</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東京都後期高齢者医療広域連合（一般会計）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東京都後期高齢者医療広域連合（後期高齢者医療特別会計）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湖南衛生組合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dLnwmE2YCz2iqQ7piS4+TFGbpXP4aTrvXwqY4lF3/4L1z+sS/lJGtQzpdzYRwDagcUiP+TImQZASkFuxan289A==" saltValue="YeHzSkGTh5SUFokK268Z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1.92</v>
      </c>
      <c r="G34" s="33">
        <v>3.17</v>
      </c>
      <c r="H34" s="33">
        <v>4.82</v>
      </c>
      <c r="I34" s="33">
        <v>6.3</v>
      </c>
      <c r="J34" s="34">
        <v>8.56</v>
      </c>
      <c r="K34" s="22"/>
      <c r="L34" s="22"/>
      <c r="M34" s="22"/>
      <c r="N34" s="22"/>
      <c r="O34" s="22"/>
      <c r="P34" s="22"/>
    </row>
    <row r="35" spans="1:16" ht="39" customHeight="1" x14ac:dyDescent="0.15">
      <c r="A35" s="22"/>
      <c r="B35" s="35"/>
      <c r="C35" s="1145" t="s">
        <v>534</v>
      </c>
      <c r="D35" s="1146"/>
      <c r="E35" s="1147"/>
      <c r="F35" s="36">
        <v>12.72</v>
      </c>
      <c r="G35" s="37">
        <v>16.04</v>
      </c>
      <c r="H35" s="37">
        <v>11.89</v>
      </c>
      <c r="I35" s="37">
        <v>9.27</v>
      </c>
      <c r="J35" s="38">
        <v>7.39</v>
      </c>
      <c r="K35" s="22"/>
      <c r="L35" s="22"/>
      <c r="M35" s="22"/>
      <c r="N35" s="22"/>
      <c r="O35" s="22"/>
      <c r="P35" s="22"/>
    </row>
    <row r="36" spans="1:16" ht="39" customHeight="1" x14ac:dyDescent="0.15">
      <c r="A36" s="22"/>
      <c r="B36" s="35"/>
      <c r="C36" s="1145" t="s">
        <v>535</v>
      </c>
      <c r="D36" s="1146"/>
      <c r="E36" s="1147"/>
      <c r="F36" s="36">
        <v>0.65</v>
      </c>
      <c r="G36" s="37">
        <v>0.57999999999999996</v>
      </c>
      <c r="H36" s="37">
        <v>0.23</v>
      </c>
      <c r="I36" s="37">
        <v>0.56000000000000005</v>
      </c>
      <c r="J36" s="38">
        <v>0.39</v>
      </c>
      <c r="K36" s="22"/>
      <c r="L36" s="22"/>
      <c r="M36" s="22"/>
      <c r="N36" s="22"/>
      <c r="O36" s="22"/>
      <c r="P36" s="22"/>
    </row>
    <row r="37" spans="1:16" ht="39" customHeight="1" x14ac:dyDescent="0.15">
      <c r="A37" s="22"/>
      <c r="B37" s="35"/>
      <c r="C37" s="1145" t="s">
        <v>536</v>
      </c>
      <c r="D37" s="1146"/>
      <c r="E37" s="1147"/>
      <c r="F37" s="36">
        <v>0.48</v>
      </c>
      <c r="G37" s="37">
        <v>0.08</v>
      </c>
      <c r="H37" s="37">
        <v>0.32</v>
      </c>
      <c r="I37" s="37">
        <v>0.32</v>
      </c>
      <c r="J37" s="38">
        <v>0.33</v>
      </c>
      <c r="K37" s="22"/>
      <c r="L37" s="22"/>
      <c r="M37" s="22"/>
      <c r="N37" s="22"/>
      <c r="O37" s="22"/>
      <c r="P37" s="22"/>
    </row>
    <row r="38" spans="1:16" ht="39" customHeight="1" x14ac:dyDescent="0.15">
      <c r="A38" s="22"/>
      <c r="B38" s="35"/>
      <c r="C38" s="1145" t="s">
        <v>537</v>
      </c>
      <c r="D38" s="1146"/>
      <c r="E38" s="1147"/>
      <c r="F38" s="36">
        <v>0.81</v>
      </c>
      <c r="G38" s="37">
        <v>0.52</v>
      </c>
      <c r="H38" s="37">
        <v>0.64</v>
      </c>
      <c r="I38" s="37">
        <v>0.17</v>
      </c>
      <c r="J38" s="38">
        <v>0.12</v>
      </c>
      <c r="K38" s="22"/>
      <c r="L38" s="22"/>
      <c r="M38" s="22"/>
      <c r="N38" s="22"/>
      <c r="O38" s="22"/>
      <c r="P38" s="22"/>
    </row>
    <row r="39" spans="1:16" ht="39" customHeight="1" x14ac:dyDescent="0.15">
      <c r="A39" s="22"/>
      <c r="B39" s="35"/>
      <c r="C39" s="1145" t="s">
        <v>538</v>
      </c>
      <c r="D39" s="1146"/>
      <c r="E39" s="1147"/>
      <c r="F39" s="36">
        <v>0.05</v>
      </c>
      <c r="G39" s="37">
        <v>0.04</v>
      </c>
      <c r="H39" s="37">
        <v>0.05</v>
      </c>
      <c r="I39" s="37">
        <v>0.02</v>
      </c>
      <c r="J39" s="38">
        <v>0.04</v>
      </c>
      <c r="K39" s="22"/>
      <c r="L39" s="22"/>
      <c r="M39" s="22"/>
      <c r="N39" s="22"/>
      <c r="O39" s="22"/>
      <c r="P39" s="22"/>
    </row>
    <row r="40" spans="1:16" ht="39" customHeight="1" x14ac:dyDescent="0.15">
      <c r="A40" s="22"/>
      <c r="B40" s="35"/>
      <c r="C40" s="1145" t="s">
        <v>539</v>
      </c>
      <c r="D40" s="1146"/>
      <c r="E40" s="1147"/>
      <c r="F40" s="36">
        <v>0.03</v>
      </c>
      <c r="G40" s="37">
        <v>0.03</v>
      </c>
      <c r="H40" s="37">
        <v>0.02</v>
      </c>
      <c r="I40" s="37">
        <v>0.02</v>
      </c>
      <c r="J40" s="38">
        <v>0.02</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mt6cMt/bumvXnHlW46SjqJp4PuVqMokqyiL0+X4tJRuBrXutX8bSpYXT8hbL4Lyft50gP1Vs9FN6hPJkOhilw==" saltValue="KotrQJUjcgd40K3CBjb0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2759</v>
      </c>
      <c r="L45" s="60">
        <v>2811</v>
      </c>
      <c r="M45" s="60">
        <v>2825</v>
      </c>
      <c r="N45" s="60">
        <v>2929</v>
      </c>
      <c r="O45" s="61">
        <v>2958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1043</v>
      </c>
      <c r="L48" s="64">
        <v>743</v>
      </c>
      <c r="M48" s="64">
        <v>721</v>
      </c>
      <c r="N48" s="64">
        <v>782</v>
      </c>
      <c r="O48" s="65">
        <v>1163</v>
      </c>
      <c r="P48" s="48"/>
      <c r="Q48" s="48"/>
      <c r="R48" s="48"/>
      <c r="S48" s="48"/>
      <c r="T48" s="48"/>
      <c r="U48" s="48"/>
    </row>
    <row r="49" spans="1:21" ht="30.75" customHeight="1" x14ac:dyDescent="0.15">
      <c r="A49" s="48"/>
      <c r="B49" s="1178"/>
      <c r="C49" s="1179"/>
      <c r="D49" s="62"/>
      <c r="E49" s="1155" t="s">
        <v>14</v>
      </c>
      <c r="F49" s="1155"/>
      <c r="G49" s="1155"/>
      <c r="H49" s="1155"/>
      <c r="I49" s="1155"/>
      <c r="J49" s="1156"/>
      <c r="K49" s="63">
        <v>27</v>
      </c>
      <c r="L49" s="64">
        <v>2</v>
      </c>
      <c r="M49" s="64">
        <v>2</v>
      </c>
      <c r="N49" s="64">
        <v>2</v>
      </c>
      <c r="O49" s="65">
        <v>2</v>
      </c>
      <c r="P49" s="48"/>
      <c r="Q49" s="48"/>
      <c r="R49" s="48"/>
      <c r="S49" s="48"/>
      <c r="T49" s="48"/>
      <c r="U49" s="48"/>
    </row>
    <row r="50" spans="1:21" ht="30.75" customHeight="1" x14ac:dyDescent="0.15">
      <c r="A50" s="48"/>
      <c r="B50" s="1178"/>
      <c r="C50" s="1179"/>
      <c r="D50" s="62"/>
      <c r="E50" s="1155" t="s">
        <v>15</v>
      </c>
      <c r="F50" s="1155"/>
      <c r="G50" s="1155"/>
      <c r="H50" s="1155"/>
      <c r="I50" s="1155"/>
      <c r="J50" s="1156"/>
      <c r="K50" s="63">
        <v>262</v>
      </c>
      <c r="L50" s="64">
        <v>511</v>
      </c>
      <c r="M50" s="64">
        <v>270</v>
      </c>
      <c r="N50" s="64">
        <v>475</v>
      </c>
      <c r="O50" s="65">
        <v>349</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3770</v>
      </c>
      <c r="L52" s="64">
        <v>3131</v>
      </c>
      <c r="M52" s="64">
        <v>2663</v>
      </c>
      <c r="N52" s="64">
        <v>2793</v>
      </c>
      <c r="O52" s="65">
        <v>2633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321</v>
      </c>
      <c r="L53" s="69">
        <v>936</v>
      </c>
      <c r="M53" s="69">
        <v>1155</v>
      </c>
      <c r="N53" s="69">
        <v>1395</v>
      </c>
      <c r="O53" s="70">
        <v>1839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hBufb8pGFowfzxRg6+ELCjmWUIC0j08X/3RNb3Kjq6j19OaB7KqkJhF0Zq+nw/oEiOAYb7bEblu1FnRpl7qcQ==" saltValue="bdEixQEsyfQHILVTtqn4G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24386</v>
      </c>
      <c r="J41" s="344">
        <v>25721</v>
      </c>
      <c r="K41" s="344">
        <v>28473</v>
      </c>
      <c r="L41" s="344">
        <v>28308</v>
      </c>
      <c r="M41" s="345">
        <v>27854</v>
      </c>
    </row>
    <row r="42" spans="2:13" ht="27.75" customHeight="1" x14ac:dyDescent="0.15">
      <c r="B42" s="1186"/>
      <c r="C42" s="1187"/>
      <c r="D42" s="106"/>
      <c r="E42" s="1190" t="s">
        <v>32</v>
      </c>
      <c r="F42" s="1190"/>
      <c r="G42" s="1190"/>
      <c r="H42" s="1191"/>
      <c r="I42" s="346">
        <v>2177</v>
      </c>
      <c r="J42" s="347">
        <v>2200</v>
      </c>
      <c r="K42" s="347">
        <v>5850</v>
      </c>
      <c r="L42" s="347">
        <v>2365</v>
      </c>
      <c r="M42" s="348">
        <v>2274</v>
      </c>
    </row>
    <row r="43" spans="2:13" ht="27.75" customHeight="1" x14ac:dyDescent="0.15">
      <c r="B43" s="1186"/>
      <c r="C43" s="1187"/>
      <c r="D43" s="106"/>
      <c r="E43" s="1190" t="s">
        <v>33</v>
      </c>
      <c r="F43" s="1190"/>
      <c r="G43" s="1190"/>
      <c r="H43" s="1191"/>
      <c r="I43" s="346">
        <v>8316</v>
      </c>
      <c r="J43" s="347">
        <v>8705</v>
      </c>
      <c r="K43" s="347">
        <v>9417</v>
      </c>
      <c r="L43" s="347">
        <v>10200</v>
      </c>
      <c r="M43" s="348">
        <v>12835</v>
      </c>
    </row>
    <row r="44" spans="2:13" ht="27.75" customHeight="1" x14ac:dyDescent="0.15">
      <c r="B44" s="1186"/>
      <c r="C44" s="1187"/>
      <c r="D44" s="106"/>
      <c r="E44" s="1190" t="s">
        <v>34</v>
      </c>
      <c r="F44" s="1190"/>
      <c r="G44" s="1190"/>
      <c r="H44" s="1191"/>
      <c r="I44" s="346">
        <v>13</v>
      </c>
      <c r="J44" s="347">
        <v>11</v>
      </c>
      <c r="K44" s="347">
        <v>9</v>
      </c>
      <c r="L44" s="347">
        <v>8</v>
      </c>
      <c r="M44" s="348">
        <v>6</v>
      </c>
    </row>
    <row r="45" spans="2:13" ht="27.75" customHeight="1" x14ac:dyDescent="0.15">
      <c r="B45" s="1186"/>
      <c r="C45" s="1187"/>
      <c r="D45" s="106"/>
      <c r="E45" s="1190" t="s">
        <v>35</v>
      </c>
      <c r="F45" s="1190"/>
      <c r="G45" s="1190"/>
      <c r="H45" s="1191"/>
      <c r="I45" s="346">
        <v>8712</v>
      </c>
      <c r="J45" s="347">
        <v>8502</v>
      </c>
      <c r="K45" s="347">
        <v>8615</v>
      </c>
      <c r="L45" s="347">
        <v>8819</v>
      </c>
      <c r="M45" s="348">
        <v>8715</v>
      </c>
    </row>
    <row r="46" spans="2:13" ht="27.75" customHeight="1" x14ac:dyDescent="0.15">
      <c r="B46" s="1186"/>
      <c r="C46" s="1187"/>
      <c r="D46" s="107"/>
      <c r="E46" s="1190" t="s">
        <v>36</v>
      </c>
      <c r="F46" s="1190"/>
      <c r="G46" s="1190"/>
      <c r="H46" s="1191"/>
      <c r="I46" s="346" t="s">
        <v>487</v>
      </c>
      <c r="J46" s="347" t="s">
        <v>487</v>
      </c>
      <c r="K46" s="347" t="s">
        <v>487</v>
      </c>
      <c r="L46" s="347" t="s">
        <v>487</v>
      </c>
      <c r="M46" s="348" t="s">
        <v>487</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34263</v>
      </c>
      <c r="J50" s="347">
        <v>39242</v>
      </c>
      <c r="K50" s="347">
        <v>43503</v>
      </c>
      <c r="L50" s="347">
        <v>48913</v>
      </c>
      <c r="M50" s="348">
        <v>53280</v>
      </c>
    </row>
    <row r="51" spans="2:13" ht="27.75" customHeight="1" x14ac:dyDescent="0.15">
      <c r="B51" s="1186"/>
      <c r="C51" s="1187"/>
      <c r="D51" s="106"/>
      <c r="E51" s="1190" t="s">
        <v>42</v>
      </c>
      <c r="F51" s="1190"/>
      <c r="G51" s="1190"/>
      <c r="H51" s="1191"/>
      <c r="I51" s="346">
        <v>12644</v>
      </c>
      <c r="J51" s="347">
        <v>13316</v>
      </c>
      <c r="K51" s="347">
        <v>13037</v>
      </c>
      <c r="L51" s="347">
        <v>13037</v>
      </c>
      <c r="M51" s="348">
        <v>15464</v>
      </c>
    </row>
    <row r="52" spans="2:13" ht="27.75" customHeight="1" x14ac:dyDescent="0.15">
      <c r="B52" s="1188"/>
      <c r="C52" s="1189"/>
      <c r="D52" s="106"/>
      <c r="E52" s="1190" t="s">
        <v>43</v>
      </c>
      <c r="F52" s="1190"/>
      <c r="G52" s="1190"/>
      <c r="H52" s="1191"/>
      <c r="I52" s="346">
        <v>14258</v>
      </c>
      <c r="J52" s="347">
        <v>13261</v>
      </c>
      <c r="K52" s="347">
        <v>14237</v>
      </c>
      <c r="L52" s="347">
        <v>13467</v>
      </c>
      <c r="M52" s="348">
        <v>12263</v>
      </c>
    </row>
    <row r="53" spans="2:13" ht="27.75" customHeight="1" thickBot="1" x14ac:dyDescent="0.2">
      <c r="B53" s="1192" t="s">
        <v>19</v>
      </c>
      <c r="C53" s="1193"/>
      <c r="D53" s="110"/>
      <c r="E53" s="1194" t="s">
        <v>44</v>
      </c>
      <c r="F53" s="1194"/>
      <c r="G53" s="1194"/>
      <c r="H53" s="1195"/>
      <c r="I53" s="349">
        <v>-17562</v>
      </c>
      <c r="J53" s="350">
        <v>-20682</v>
      </c>
      <c r="K53" s="350">
        <v>-18413</v>
      </c>
      <c r="L53" s="350">
        <v>-25716</v>
      </c>
      <c r="M53" s="351">
        <v>-29323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V8uj9+Iy/LqLIo7FoH69FOO8E5EqPNkG2YXHJxOc1ZX3h7GYiSrHz4zQ6kCSTutHUuUXSdGDdR31B61PVXysg==" saltValue="n4KRVT/EhW7qxvosgm6p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11346</v>
      </c>
      <c r="G55" s="352">
        <v>11946</v>
      </c>
      <c r="H55" s="353">
        <v>11948</v>
      </c>
    </row>
    <row r="56" spans="2:8" ht="52.5" customHeight="1" x14ac:dyDescent="0.15">
      <c r="B56" s="122"/>
      <c r="C56" s="1213" t="s">
        <v>47</v>
      </c>
      <c r="D56" s="1213"/>
      <c r="E56" s="1214"/>
      <c r="F56" s="354" t="s">
        <v>487</v>
      </c>
      <c r="G56" s="354" t="s">
        <v>487</v>
      </c>
      <c r="H56" s="355" t="s">
        <v>487</v>
      </c>
    </row>
    <row r="57" spans="2:8" ht="53.25" customHeight="1" x14ac:dyDescent="0.15">
      <c r="B57" s="122"/>
      <c r="C57" s="1215" t="s">
        <v>48</v>
      </c>
      <c r="D57" s="1215"/>
      <c r="E57" s="1216"/>
      <c r="F57" s="356">
        <v>22131</v>
      </c>
      <c r="G57" s="356">
        <v>25911</v>
      </c>
      <c r="H57" s="357">
        <v>27634</v>
      </c>
    </row>
    <row r="58" spans="2:8" ht="45.75" customHeight="1" x14ac:dyDescent="0.15">
      <c r="B58" s="123"/>
      <c r="C58" s="1203" t="s">
        <v>562</v>
      </c>
      <c r="D58" s="1204"/>
      <c r="E58" s="1205"/>
      <c r="F58" s="358">
        <v>19659</v>
      </c>
      <c r="G58" s="358">
        <v>22345</v>
      </c>
      <c r="H58" s="359">
        <v>23852</v>
      </c>
    </row>
    <row r="59" spans="2:8" ht="45.75" customHeight="1" x14ac:dyDescent="0.15">
      <c r="B59" s="123"/>
      <c r="C59" s="1203" t="s">
        <v>563</v>
      </c>
      <c r="D59" s="1204"/>
      <c r="E59" s="1205"/>
      <c r="F59" s="358">
        <v>1204</v>
      </c>
      <c r="G59" s="358">
        <v>2204</v>
      </c>
      <c r="H59" s="359">
        <v>2481</v>
      </c>
    </row>
    <row r="60" spans="2:8" ht="45.75" customHeight="1" x14ac:dyDescent="0.15">
      <c r="B60" s="123"/>
      <c r="C60" s="1203" t="s">
        <v>559</v>
      </c>
      <c r="D60" s="1204"/>
      <c r="E60" s="1205"/>
      <c r="F60" s="358">
        <v>431</v>
      </c>
      <c r="G60" s="358">
        <v>439</v>
      </c>
      <c r="H60" s="359">
        <v>454</v>
      </c>
    </row>
    <row r="61" spans="2:8" ht="45.75" customHeight="1" x14ac:dyDescent="0.15">
      <c r="B61" s="123"/>
      <c r="C61" s="1203" t="s">
        <v>560</v>
      </c>
      <c r="D61" s="1204"/>
      <c r="E61" s="1205"/>
      <c r="F61" s="358">
        <v>394</v>
      </c>
      <c r="G61" s="358">
        <v>394</v>
      </c>
      <c r="H61" s="359">
        <v>395</v>
      </c>
    </row>
    <row r="62" spans="2:8" ht="45.75" customHeight="1" thickBot="1" x14ac:dyDescent="0.2">
      <c r="B62" s="124"/>
      <c r="C62" s="1206" t="s">
        <v>561</v>
      </c>
      <c r="D62" s="1207"/>
      <c r="E62" s="1208"/>
      <c r="F62" s="360">
        <v>166</v>
      </c>
      <c r="G62" s="360">
        <v>238</v>
      </c>
      <c r="H62" s="361">
        <v>204</v>
      </c>
    </row>
    <row r="63" spans="2:8" ht="52.5" customHeight="1" thickBot="1" x14ac:dyDescent="0.2">
      <c r="B63" s="125"/>
      <c r="C63" s="1209" t="s">
        <v>49</v>
      </c>
      <c r="D63" s="1209"/>
      <c r="E63" s="1210"/>
      <c r="F63" s="362">
        <v>33476</v>
      </c>
      <c r="G63" s="362">
        <v>37857</v>
      </c>
      <c r="H63" s="363">
        <v>39582</v>
      </c>
    </row>
    <row r="64" spans="2:8" x14ac:dyDescent="0.15"/>
  </sheetData>
  <sheetProtection algorithmName="SHA-512" hashValue="58+PKSLSUKCzo+kSgU2rSfqNPtU5kuKK3xgDmssQGhUCsBDJHsR06482p2W7BRNF/4mHljyQ8Zb2AcLTklMTKQ==" saltValue="OrJeHB9LrU628U1hLMzh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46126</v>
      </c>
      <c r="E3" s="144"/>
      <c r="F3" s="145">
        <v>39221</v>
      </c>
      <c r="G3" s="146"/>
      <c r="H3" s="147"/>
    </row>
    <row r="4" spans="1:8" x14ac:dyDescent="0.15">
      <c r="A4" s="148"/>
      <c r="B4" s="149"/>
      <c r="C4" s="150"/>
      <c r="D4" s="151">
        <v>34796</v>
      </c>
      <c r="E4" s="152"/>
      <c r="F4" s="153">
        <v>24821</v>
      </c>
      <c r="G4" s="154"/>
      <c r="H4" s="155"/>
    </row>
    <row r="5" spans="1:8" x14ac:dyDescent="0.15">
      <c r="A5" s="136" t="s">
        <v>519</v>
      </c>
      <c r="B5" s="141"/>
      <c r="C5" s="142"/>
      <c r="D5" s="143">
        <v>48412</v>
      </c>
      <c r="E5" s="144"/>
      <c r="F5" s="145">
        <v>38566</v>
      </c>
      <c r="G5" s="146"/>
      <c r="H5" s="147"/>
    </row>
    <row r="6" spans="1:8" x14ac:dyDescent="0.15">
      <c r="A6" s="148"/>
      <c r="B6" s="149"/>
      <c r="C6" s="150"/>
      <c r="D6" s="151">
        <v>31735</v>
      </c>
      <c r="E6" s="152"/>
      <c r="F6" s="153">
        <v>24059</v>
      </c>
      <c r="G6" s="154"/>
      <c r="H6" s="155"/>
    </row>
    <row r="7" spans="1:8" x14ac:dyDescent="0.15">
      <c r="A7" s="136" t="s">
        <v>520</v>
      </c>
      <c r="B7" s="141"/>
      <c r="C7" s="142"/>
      <c r="D7" s="143">
        <v>78080</v>
      </c>
      <c r="E7" s="144"/>
      <c r="F7" s="145">
        <v>35156</v>
      </c>
      <c r="G7" s="146"/>
      <c r="H7" s="147"/>
    </row>
    <row r="8" spans="1:8" x14ac:dyDescent="0.15">
      <c r="A8" s="148"/>
      <c r="B8" s="149"/>
      <c r="C8" s="150"/>
      <c r="D8" s="151">
        <v>40716</v>
      </c>
      <c r="E8" s="152"/>
      <c r="F8" s="153">
        <v>22430</v>
      </c>
      <c r="G8" s="154"/>
      <c r="H8" s="155"/>
    </row>
    <row r="9" spans="1:8" x14ac:dyDescent="0.15">
      <c r="A9" s="136" t="s">
        <v>521</v>
      </c>
      <c r="B9" s="141"/>
      <c r="C9" s="142"/>
      <c r="D9" s="143">
        <v>46860</v>
      </c>
      <c r="E9" s="144"/>
      <c r="F9" s="145">
        <v>37029</v>
      </c>
      <c r="G9" s="146"/>
      <c r="H9" s="147"/>
    </row>
    <row r="10" spans="1:8" x14ac:dyDescent="0.15">
      <c r="A10" s="148"/>
      <c r="B10" s="149"/>
      <c r="C10" s="150"/>
      <c r="D10" s="151">
        <v>29533</v>
      </c>
      <c r="E10" s="152"/>
      <c r="F10" s="153">
        <v>23232</v>
      </c>
      <c r="G10" s="154"/>
      <c r="H10" s="155"/>
    </row>
    <row r="11" spans="1:8" x14ac:dyDescent="0.15">
      <c r="A11" s="136" t="s">
        <v>522</v>
      </c>
      <c r="B11" s="141"/>
      <c r="C11" s="142"/>
      <c r="D11" s="143">
        <v>43596</v>
      </c>
      <c r="E11" s="144"/>
      <c r="F11" s="145">
        <v>44805</v>
      </c>
      <c r="G11" s="146"/>
      <c r="H11" s="147"/>
    </row>
    <row r="12" spans="1:8" x14ac:dyDescent="0.15">
      <c r="A12" s="148"/>
      <c r="B12" s="149"/>
      <c r="C12" s="156"/>
      <c r="D12" s="151">
        <v>29504</v>
      </c>
      <c r="E12" s="152"/>
      <c r="F12" s="153">
        <v>29857</v>
      </c>
      <c r="G12" s="154"/>
      <c r="H12" s="155"/>
    </row>
    <row r="13" spans="1:8" x14ac:dyDescent="0.15">
      <c r="A13" s="136"/>
      <c r="B13" s="141"/>
      <c r="C13" s="157"/>
      <c r="D13" s="158">
        <v>52615</v>
      </c>
      <c r="E13" s="159"/>
      <c r="F13" s="160">
        <v>38955</v>
      </c>
      <c r="G13" s="161"/>
      <c r="H13" s="147"/>
    </row>
    <row r="14" spans="1:8" x14ac:dyDescent="0.15">
      <c r="A14" s="148"/>
      <c r="B14" s="149"/>
      <c r="C14" s="150"/>
      <c r="D14" s="151">
        <v>33257</v>
      </c>
      <c r="E14" s="152"/>
      <c r="F14" s="153">
        <v>24880</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12.73</v>
      </c>
      <c r="C19" s="162">
        <f>ROUND(VALUE(SUBSTITUTE(実質収支比率等に係る経年分析!G$48,"▲","-")),2)</f>
        <v>16.04</v>
      </c>
      <c r="D19" s="162">
        <f>ROUND(VALUE(SUBSTITUTE(実質収支比率等に係る経年分析!H$48,"▲","-")),2)</f>
        <v>11.9</v>
      </c>
      <c r="E19" s="162">
        <f>ROUND(VALUE(SUBSTITUTE(実質収支比率等に係る経年分析!I$48,"▲","-")),2)</f>
        <v>9.27</v>
      </c>
      <c r="F19" s="162">
        <f>ROUND(VALUE(SUBSTITUTE(実質収支比率等に係る経年分析!J$48,"▲","-")),2)</f>
        <v>7.39</v>
      </c>
    </row>
    <row r="20" spans="1:11" x14ac:dyDescent="0.15">
      <c r="A20" s="162" t="s">
        <v>53</v>
      </c>
      <c r="B20" s="162">
        <f>ROUND(VALUE(SUBSTITUTE(実質収支比率等に係る経年分析!F$47,"▲","-")),2)</f>
        <v>24.69</v>
      </c>
      <c r="C20" s="162">
        <f>ROUND(VALUE(SUBSTITUTE(実質収支比率等に係る経年分析!G$47,"▲","-")),2)</f>
        <v>25.53</v>
      </c>
      <c r="D20" s="162">
        <f>ROUND(VALUE(SUBSTITUTE(実質収支比率等に係る経年分析!H$47,"▲","-")),2)</f>
        <v>25.99</v>
      </c>
      <c r="E20" s="162">
        <f>ROUND(VALUE(SUBSTITUTE(実質収支比率等に係る経年分析!I$47,"▲","-")),2)</f>
        <v>26.5</v>
      </c>
      <c r="F20" s="162">
        <f>ROUND(VALUE(SUBSTITUTE(実質収支比率等に係る経年分析!J$47,"▲","-")),2)</f>
        <v>25.87</v>
      </c>
    </row>
    <row r="21" spans="1:11" x14ac:dyDescent="0.15">
      <c r="A21" s="162" t="s">
        <v>54</v>
      </c>
      <c r="B21" s="162">
        <f>IF(ISNUMBER(VALUE(SUBSTITUTE(実質収支比率等に係る経年分析!F$49,"▲","-"))),ROUND(VALUE(SUBSTITUTE(実質収支比率等に係る経年分析!F$49,"▲","-")),2),NA())</f>
        <v>1.96</v>
      </c>
      <c r="C21" s="162">
        <f>IF(ISNUMBER(VALUE(SUBSTITUTE(実質収支比率等に係る経年分析!G$49,"▲","-"))),ROUND(VALUE(SUBSTITUTE(実質収支比率等に係る経年分析!G$49,"▲","-")),2),NA())</f>
        <v>2.88</v>
      </c>
      <c r="D21" s="162">
        <f>IF(ISNUMBER(VALUE(SUBSTITUTE(実質収支比率等に係る経年分析!H$49,"▲","-"))),ROUND(VALUE(SUBSTITUTE(実質収支比率等に係る経年分析!H$49,"▲","-")),2),NA())</f>
        <v>-0.73</v>
      </c>
      <c r="E21" s="162">
        <f>IF(ISNUMBER(VALUE(SUBSTITUTE(実質収支比率等に係る経年分析!I$49,"▲","-"))),ROUND(VALUE(SUBSTITUTE(実質収支比率等に係る経年分析!I$49,"▲","-")),2),NA())</f>
        <v>-0.92</v>
      </c>
      <c r="F21" s="162">
        <f>IF(ISNUMBER(VALUE(SUBSTITUTE(実質収支比率等に係る経年分析!J$49,"▲","-"))),ROUND(VALUE(SUBSTITUTE(実質収支比率等に係る経年分析!J$49,"▲","-")),2),NA())</f>
        <v>-1.65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駐車場事業</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15">
      <c r="A31" s="163" t="str">
        <f>IF(連結実質赤字比率に係る赤字・黒字の構成分析!C$39="",NA(),連結実質赤字比率に係る赤字・黒字の構成分析!C$39)</f>
        <v>後期高齢者医療事業</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介護保険事業</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0.12</v>
      </c>
    </row>
    <row r="33" spans="1:16" x14ac:dyDescent="0.15">
      <c r="A33" s="163" t="str">
        <f>IF(連結実質赤字比率に係る赤字・黒字の構成分析!C$37="",NA(),連結実質赤字比率に係る赤字・黒字の構成分析!C$37)</f>
        <v>競輪事業</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0.33</v>
      </c>
    </row>
    <row r="34" spans="1:16" x14ac:dyDescent="0.15">
      <c r="A34" s="163" t="str">
        <f>IF(連結実質赤字比率に係る赤字・黒字の構成分析!C$36="",NA(),連結実質赤字比率に係る赤字・黒字の構成分析!C$36)</f>
        <v>国民健康保険事業</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0.57999999999999996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0.23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0.56000000000000005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0.39</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12.72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16.04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11.89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9.27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7.39</v>
      </c>
    </row>
    <row r="36" spans="1:16" x14ac:dyDescent="0.15">
      <c r="A36" s="163" t="str">
        <f>IF(連結実質赤字比率に係る赤字・黒字の構成分析!C$34="",NA(),連結実質赤字比率に係る赤字・黒字の構成分析!C$34)</f>
        <v>下水道事業</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1.92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3.17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4.82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8.56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3770</v>
      </c>
      <c r="E42" s="164"/>
      <c r="F42" s="164"/>
      <c r="G42" s="164">
        <f>'実質公債費比率（分子）の構造'!L$52</f>
        <v>3131</v>
      </c>
      <c r="H42" s="164"/>
      <c r="I42" s="164"/>
      <c r="J42" s="164">
        <f>'実質公債費比率（分子）の構造'!M$52</f>
        <v>2663</v>
      </c>
      <c r="K42" s="164"/>
      <c r="L42" s="164"/>
      <c r="M42" s="164">
        <f>'実質公債費比率（分子）の構造'!N$52</f>
        <v>2793</v>
      </c>
      <c r="N42" s="164"/>
      <c r="O42" s="164"/>
      <c r="P42" s="164">
        <f>'実質公債費比率（分子）の構造'!O$52</f>
        <v>2633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262</v>
      </c>
      <c r="C44" s="164"/>
      <c r="D44" s="164"/>
      <c r="E44" s="164">
        <f>'実質公債費比率（分子）の構造'!L$50</f>
        <v>511</v>
      </c>
      <c r="F44" s="164"/>
      <c r="G44" s="164"/>
      <c r="H44" s="164">
        <f>'実質公債費比率（分子）の構造'!M$50</f>
        <v>270</v>
      </c>
      <c r="I44" s="164"/>
      <c r="J44" s="164"/>
      <c r="K44" s="164">
        <f>'実質公債費比率（分子）の構造'!N$50</f>
        <v>475</v>
      </c>
      <c r="L44" s="164"/>
      <c r="M44" s="164"/>
      <c r="N44" s="164">
        <f>'実質公債費比率（分子）の構造'!O$50</f>
        <v>349</v>
      </c>
      <c r="O44" s="164"/>
      <c r="P44" s="164"/>
    </row>
    <row r="45" spans="1:16" x14ac:dyDescent="0.15">
      <c r="A45" s="164" t="s">
        <v>63</v>
      </c>
      <c r="B45" s="164">
        <f>'実質公債費比率（分子）の構造'!K$49</f>
        <v>27</v>
      </c>
      <c r="C45" s="164"/>
      <c r="D45" s="164"/>
      <c r="E45" s="164">
        <f>'実質公債費比率（分子）の構造'!L$49</f>
        <v>2</v>
      </c>
      <c r="F45" s="164"/>
      <c r="G45" s="164"/>
      <c r="H45" s="164">
        <f>'実質公債費比率（分子）の構造'!M$49</f>
        <v>2</v>
      </c>
      <c r="I45" s="164"/>
      <c r="J45" s="164"/>
      <c r="K45" s="164">
        <f>'実質公債費比率（分子）の構造'!N$49</f>
        <v>2</v>
      </c>
      <c r="L45" s="164"/>
      <c r="M45" s="164"/>
      <c r="N45" s="164">
        <f>'実質公債費比率（分子）の構造'!O$49</f>
        <v>2</v>
      </c>
      <c r="O45" s="164"/>
      <c r="P45" s="164"/>
    </row>
    <row r="46" spans="1:16" x14ac:dyDescent="0.15">
      <c r="A46" s="164" t="s">
        <v>64</v>
      </c>
      <c r="B46" s="164">
        <f>'実質公債費比率（分子）の構造'!K$48</f>
        <v>1043</v>
      </c>
      <c r="C46" s="164"/>
      <c r="D46" s="164"/>
      <c r="E46" s="164">
        <f>'実質公債費比率（分子）の構造'!L$48</f>
        <v>743</v>
      </c>
      <c r="F46" s="164"/>
      <c r="G46" s="164"/>
      <c r="H46" s="164">
        <f>'実質公債費比率（分子）の構造'!M$48</f>
        <v>721</v>
      </c>
      <c r="I46" s="164"/>
      <c r="J46" s="164"/>
      <c r="K46" s="164">
        <f>'実質公債費比率（分子）の構造'!N$48</f>
        <v>782</v>
      </c>
      <c r="L46" s="164"/>
      <c r="M46" s="164"/>
      <c r="N46" s="164">
        <f>'実質公債費比率（分子）の構造'!O$48</f>
        <v>1163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2759</v>
      </c>
      <c r="C49" s="164"/>
      <c r="D49" s="164"/>
      <c r="E49" s="164">
        <f>'実質公債費比率（分子）の構造'!L$45</f>
        <v>2811</v>
      </c>
      <c r="F49" s="164"/>
      <c r="G49" s="164"/>
      <c r="H49" s="164">
        <f>'実質公債費比率（分子）の構造'!M$45</f>
        <v>2825</v>
      </c>
      <c r="I49" s="164"/>
      <c r="J49" s="164"/>
      <c r="K49" s="164">
        <f>'実質公債費比率（分子）の構造'!N$45</f>
        <v>2929</v>
      </c>
      <c r="L49" s="164"/>
      <c r="M49" s="164"/>
      <c r="N49" s="164">
        <f>'実質公債費比率（分子）の構造'!O$45</f>
        <v>2958</v>
      </c>
      <c r="O49" s="164"/>
      <c r="P49" s="164"/>
    </row>
    <row r="50" spans="1:16" x14ac:dyDescent="0.15">
      <c r="A50" s="164" t="s">
        <v>67</v>
      </c>
      <c r="B50" s="164" t="e">
        <f>NA()</f>
        <v>#N/A</v>
      </c>
      <c r="C50" s="164">
        <f>IF(ISNUMBER('実質公債費比率（分子）の構造'!K$53),'実質公債費比率（分子）の構造'!K$53,NA())</f>
        <v>321</v>
      </c>
      <c r="D50" s="164" t="e">
        <f>NA()</f>
        <v>#N/A</v>
      </c>
      <c r="E50" s="164" t="e">
        <f>NA()</f>
        <v>#N/A</v>
      </c>
      <c r="F50" s="164">
        <f>IF(ISNUMBER('実質公債費比率（分子）の構造'!L$53),'実質公債費比率（分子）の構造'!L$53,NA())</f>
        <v>936</v>
      </c>
      <c r="G50" s="164" t="e">
        <f>NA()</f>
        <v>#N/A</v>
      </c>
      <c r="H50" s="164" t="e">
        <f>NA()</f>
        <v>#N/A</v>
      </c>
      <c r="I50" s="164">
        <f>IF(ISNUMBER('実質公債費比率（分子）の構造'!M$53),'実質公債費比率（分子）の構造'!M$53,NA())</f>
        <v>1155</v>
      </c>
      <c r="J50" s="164" t="e">
        <f>NA()</f>
        <v>#N/A</v>
      </c>
      <c r="K50" s="164" t="e">
        <f>NA()</f>
        <v>#N/A</v>
      </c>
      <c r="L50" s="164">
        <f>IF(ISNUMBER('実質公債費比率（分子）の構造'!N$53),'実質公債費比率（分子）の構造'!N$53,NA())</f>
        <v>1395</v>
      </c>
      <c r="M50" s="164" t="e">
        <f>NA()</f>
        <v>#N/A</v>
      </c>
      <c r="N50" s="164" t="e">
        <f>NA()</f>
        <v>#N/A</v>
      </c>
      <c r="O50" s="164">
        <f>IF(ISNUMBER('実質公債費比率（分子）の構造'!O$53),'実質公債費比率（分子）の構造'!O$53,NA())</f>
        <v>1839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14258</v>
      </c>
      <c r="E56" s="163"/>
      <c r="F56" s="163"/>
      <c r="G56" s="163">
        <f>'将来負担比率（分子）の構造'!J$52</f>
        <v>13261</v>
      </c>
      <c r="H56" s="163"/>
      <c r="I56" s="163"/>
      <c r="J56" s="163">
        <f>'将来負担比率（分子）の構造'!K$52</f>
        <v>14237</v>
      </c>
      <c r="K56" s="163"/>
      <c r="L56" s="163"/>
      <c r="M56" s="163">
        <f>'将来負担比率（分子）の構造'!L$52</f>
        <v>13467</v>
      </c>
      <c r="N56" s="163"/>
      <c r="O56" s="163"/>
      <c r="P56" s="163">
        <f>'将来負担比率（分子）の構造'!M$52</f>
        <v>12263</v>
      </c>
    </row>
    <row r="57" spans="1:16" x14ac:dyDescent="0.15">
      <c r="A57" s="163" t="s">
        <v>42</v>
      </c>
      <c r="B57" s="163"/>
      <c r="C57" s="163"/>
      <c r="D57" s="163">
        <f>'将来負担比率（分子）の構造'!I$51</f>
        <v>12644</v>
      </c>
      <c r="E57" s="163"/>
      <c r="F57" s="163"/>
      <c r="G57" s="163">
        <f>'将来負担比率（分子）の構造'!J$51</f>
        <v>13316</v>
      </c>
      <c r="H57" s="163"/>
      <c r="I57" s="163"/>
      <c r="J57" s="163">
        <f>'将来負担比率（分子）の構造'!K$51</f>
        <v>13037</v>
      </c>
      <c r="K57" s="163"/>
      <c r="L57" s="163"/>
      <c r="M57" s="163">
        <f>'将来負担比率（分子）の構造'!L$51</f>
        <v>13037</v>
      </c>
      <c r="N57" s="163"/>
      <c r="O57" s="163"/>
      <c r="P57" s="163">
        <f>'将来負担比率（分子）の構造'!M$51</f>
        <v>15464</v>
      </c>
    </row>
    <row r="58" spans="1:16" x14ac:dyDescent="0.15">
      <c r="A58" s="163" t="s">
        <v>41</v>
      </c>
      <c r="B58" s="163"/>
      <c r="C58" s="163"/>
      <c r="D58" s="163">
        <f>'将来負担比率（分子）の構造'!I$50</f>
        <v>34263</v>
      </c>
      <c r="E58" s="163"/>
      <c r="F58" s="163"/>
      <c r="G58" s="163">
        <f>'将来負担比率（分子）の構造'!J$50</f>
        <v>39242</v>
      </c>
      <c r="H58" s="163"/>
      <c r="I58" s="163"/>
      <c r="J58" s="163">
        <f>'将来負担比率（分子）の構造'!K$50</f>
        <v>43503</v>
      </c>
      <c r="K58" s="163"/>
      <c r="L58" s="163"/>
      <c r="M58" s="163">
        <f>'将来負担比率（分子）の構造'!L$50</f>
        <v>48913</v>
      </c>
      <c r="N58" s="163"/>
      <c r="O58" s="163"/>
      <c r="P58" s="163">
        <f>'将来負担比率（分子）の構造'!M$50</f>
        <v>53280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8712</v>
      </c>
      <c r="C62" s="163"/>
      <c r="D62" s="163"/>
      <c r="E62" s="163">
        <f>'将来負担比率（分子）の構造'!J$45</f>
        <v>8502</v>
      </c>
      <c r="F62" s="163"/>
      <c r="G62" s="163"/>
      <c r="H62" s="163">
        <f>'将来負担比率（分子）の構造'!K$45</f>
        <v>8615</v>
      </c>
      <c r="I62" s="163"/>
      <c r="J62" s="163"/>
      <c r="K62" s="163">
        <f>'将来負担比率（分子）の構造'!L$45</f>
        <v>8819</v>
      </c>
      <c r="L62" s="163"/>
      <c r="M62" s="163"/>
      <c r="N62" s="163">
        <f>'将来負担比率（分子）の構造'!M$45</f>
        <v>8715</v>
      </c>
      <c r="O62" s="163"/>
      <c r="P62" s="163"/>
    </row>
    <row r="63" spans="1:16" x14ac:dyDescent="0.15">
      <c r="A63" s="163" t="s">
        <v>34</v>
      </c>
      <c r="B63" s="163">
        <f>'将来負担比率（分子）の構造'!I$44</f>
        <v>13</v>
      </c>
      <c r="C63" s="163"/>
      <c r="D63" s="163"/>
      <c r="E63" s="163">
        <f>'将来負担比率（分子）の構造'!J$44</f>
        <v>11</v>
      </c>
      <c r="F63" s="163"/>
      <c r="G63" s="163"/>
      <c r="H63" s="163">
        <f>'将来負担比率（分子）の構造'!K$44</f>
        <v>9</v>
      </c>
      <c r="I63" s="163"/>
      <c r="J63" s="163"/>
      <c r="K63" s="163">
        <f>'将来負担比率（分子）の構造'!L$44</f>
        <v>8</v>
      </c>
      <c r="L63" s="163"/>
      <c r="M63" s="163"/>
      <c r="N63" s="163">
        <f>'将来負担比率（分子）の構造'!M$44</f>
        <v>6</v>
      </c>
      <c r="O63" s="163"/>
      <c r="P63" s="163"/>
    </row>
    <row r="64" spans="1:16" x14ac:dyDescent="0.15">
      <c r="A64" s="163" t="s">
        <v>33</v>
      </c>
      <c r="B64" s="163">
        <f>'将来負担比率（分子）の構造'!I$43</f>
        <v>8316</v>
      </c>
      <c r="C64" s="163"/>
      <c r="D64" s="163"/>
      <c r="E64" s="163">
        <f>'将来負担比率（分子）の構造'!J$43</f>
        <v>8705</v>
      </c>
      <c r="F64" s="163"/>
      <c r="G64" s="163"/>
      <c r="H64" s="163">
        <f>'将来負担比率（分子）の構造'!K$43</f>
        <v>9417</v>
      </c>
      <c r="I64" s="163"/>
      <c r="J64" s="163"/>
      <c r="K64" s="163">
        <f>'将来負担比率（分子）の構造'!L$43</f>
        <v>10200</v>
      </c>
      <c r="L64" s="163"/>
      <c r="M64" s="163"/>
      <c r="N64" s="163">
        <f>'将来負担比率（分子）の構造'!M$43</f>
        <v>12835</v>
      </c>
      <c r="O64" s="163"/>
      <c r="P64" s="163"/>
    </row>
    <row r="65" spans="1:16" x14ac:dyDescent="0.15">
      <c r="A65" s="163" t="s">
        <v>32</v>
      </c>
      <c r="B65" s="163">
        <f>'将来負担比率（分子）の構造'!I$42</f>
        <v>2177</v>
      </c>
      <c r="C65" s="163"/>
      <c r="D65" s="163"/>
      <c r="E65" s="163">
        <f>'将来負担比率（分子）の構造'!J$42</f>
        <v>2200</v>
      </c>
      <c r="F65" s="163"/>
      <c r="G65" s="163"/>
      <c r="H65" s="163">
        <f>'将来負担比率（分子）の構造'!K$42</f>
        <v>5850</v>
      </c>
      <c r="I65" s="163"/>
      <c r="J65" s="163"/>
      <c r="K65" s="163">
        <f>'将来負担比率（分子）の構造'!L$42</f>
        <v>2365</v>
      </c>
      <c r="L65" s="163"/>
      <c r="M65" s="163"/>
      <c r="N65" s="163">
        <f>'将来負担比率（分子）の構造'!M$42</f>
        <v>2274</v>
      </c>
      <c r="O65" s="163"/>
      <c r="P65" s="163"/>
    </row>
    <row r="66" spans="1:16" x14ac:dyDescent="0.15">
      <c r="A66" s="163" t="s">
        <v>31</v>
      </c>
      <c r="B66" s="163">
        <f>'将来負担比率（分子）の構造'!I$41</f>
        <v>24386</v>
      </c>
      <c r="C66" s="163"/>
      <c r="D66" s="163"/>
      <c r="E66" s="163">
        <f>'将来負担比率（分子）の構造'!J$41</f>
        <v>25721</v>
      </c>
      <c r="F66" s="163"/>
      <c r="G66" s="163"/>
      <c r="H66" s="163">
        <f>'将来負担比率（分子）の構造'!K$41</f>
        <v>28473</v>
      </c>
      <c r="I66" s="163"/>
      <c r="J66" s="163"/>
      <c r="K66" s="163">
        <f>'将来負担比率（分子）の構造'!L$41</f>
        <v>28308</v>
      </c>
      <c r="L66" s="163"/>
      <c r="M66" s="163"/>
      <c r="N66" s="163">
        <f>'将来負担比率（分子）の構造'!M$41</f>
        <v>27854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11346</v>
      </c>
      <c r="C72" s="167">
        <f>基金残高に係る経年分析!G55</f>
        <v>11946</v>
      </c>
      <c r="D72" s="167">
        <f>基金残高に係る経年分析!H55</f>
        <v>11948</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22131</v>
      </c>
      <c r="C74" s="167">
        <f>基金残高に係る経年分析!G57</f>
        <v>25911</v>
      </c>
      <c r="D74" s="167">
        <f>基金残高に係る経年分析!H57</f>
        <v>27634</v>
      </c>
    </row>
  </sheetData>
  <sheetProtection algorithmName="SHA-512" hashValue="1/GqW5WFwyjE3avHxiOAkGokm5wnYET5bh1h67ApGXri65D90IjY/QJiBS2D5zDP+ajlUETdLrEhwlKyOw8bRQ==" saltValue="iMCUwQUYBYUnGYa7fG7T3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42335202</v>
      </c>
      <c r="S5" s="677"/>
      <c r="T5" s="677"/>
      <c r="U5" s="677"/>
      <c r="V5" s="677"/>
      <c r="W5" s="677"/>
      <c r="X5" s="677"/>
      <c r="Y5" s="702"/>
      <c r="Z5" s="715">
        <v>43.8</v>
      </c>
      <c r="AA5" s="715"/>
      <c r="AB5" s="715"/>
      <c r="AC5" s="715"/>
      <c r="AD5" s="716">
        <v>38998761</v>
      </c>
      <c r="AE5" s="716"/>
      <c r="AF5" s="716"/>
      <c r="AG5" s="716"/>
      <c r="AH5" s="716"/>
      <c r="AI5" s="716"/>
      <c r="AJ5" s="716"/>
      <c r="AK5" s="716"/>
      <c r="AL5" s="703">
        <v>80.5</v>
      </c>
      <c r="AM5" s="685"/>
      <c r="AN5" s="685"/>
      <c r="AO5" s="704"/>
      <c r="AP5" s="679" t="s">
        <v>216</v>
      </c>
      <c r="AQ5" s="680"/>
      <c r="AR5" s="680"/>
      <c r="AS5" s="680"/>
      <c r="AT5" s="680"/>
      <c r="AU5" s="680"/>
      <c r="AV5" s="680"/>
      <c r="AW5" s="680"/>
      <c r="AX5" s="680"/>
      <c r="AY5" s="680"/>
      <c r="AZ5" s="680"/>
      <c r="BA5" s="680"/>
      <c r="BB5" s="680"/>
      <c r="BC5" s="680"/>
      <c r="BD5" s="680"/>
      <c r="BE5" s="680"/>
      <c r="BF5" s="681"/>
      <c r="BG5" s="621">
        <v>38998739</v>
      </c>
      <c r="BH5" s="622"/>
      <c r="BI5" s="622"/>
      <c r="BJ5" s="622"/>
      <c r="BK5" s="622"/>
      <c r="BL5" s="622"/>
      <c r="BM5" s="622"/>
      <c r="BN5" s="623"/>
      <c r="BO5" s="659">
        <v>92.1</v>
      </c>
      <c r="BP5" s="659"/>
      <c r="BQ5" s="659"/>
      <c r="BR5" s="659"/>
      <c r="BS5" s="660">
        <v>574198</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296102</v>
      </c>
      <c r="S6" s="622"/>
      <c r="T6" s="622"/>
      <c r="U6" s="622"/>
      <c r="V6" s="622"/>
      <c r="W6" s="622"/>
      <c r="X6" s="622"/>
      <c r="Y6" s="623"/>
      <c r="Z6" s="659">
        <v>0.3</v>
      </c>
      <c r="AA6" s="659"/>
      <c r="AB6" s="659"/>
      <c r="AC6" s="659"/>
      <c r="AD6" s="660">
        <v>296102</v>
      </c>
      <c r="AE6" s="660"/>
      <c r="AF6" s="660"/>
      <c r="AG6" s="660"/>
      <c r="AH6" s="660"/>
      <c r="AI6" s="660"/>
      <c r="AJ6" s="660"/>
      <c r="AK6" s="660"/>
      <c r="AL6" s="624">
        <v>0.6</v>
      </c>
      <c r="AM6" s="625"/>
      <c r="AN6" s="625"/>
      <c r="AO6" s="661"/>
      <c r="AP6" s="618" t="s">
        <v>221</v>
      </c>
      <c r="AQ6" s="619"/>
      <c r="AR6" s="619"/>
      <c r="AS6" s="619"/>
      <c r="AT6" s="619"/>
      <c r="AU6" s="619"/>
      <c r="AV6" s="619"/>
      <c r="AW6" s="619"/>
      <c r="AX6" s="619"/>
      <c r="AY6" s="619"/>
      <c r="AZ6" s="619"/>
      <c r="BA6" s="619"/>
      <c r="BB6" s="619"/>
      <c r="BC6" s="619"/>
      <c r="BD6" s="619"/>
      <c r="BE6" s="619"/>
      <c r="BF6" s="620"/>
      <c r="BG6" s="621">
        <v>38998739</v>
      </c>
      <c r="BH6" s="622"/>
      <c r="BI6" s="622"/>
      <c r="BJ6" s="622"/>
      <c r="BK6" s="622"/>
      <c r="BL6" s="622"/>
      <c r="BM6" s="622"/>
      <c r="BN6" s="623"/>
      <c r="BO6" s="659">
        <v>92.1</v>
      </c>
      <c r="BP6" s="659"/>
      <c r="BQ6" s="659"/>
      <c r="BR6" s="659"/>
      <c r="BS6" s="660">
        <v>574198</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439477</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438660</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80843</v>
      </c>
      <c r="S7" s="622"/>
      <c r="T7" s="622"/>
      <c r="U7" s="622"/>
      <c r="V7" s="622"/>
      <c r="W7" s="622"/>
      <c r="X7" s="622"/>
      <c r="Y7" s="623"/>
      <c r="Z7" s="659">
        <v>0.1</v>
      </c>
      <c r="AA7" s="659"/>
      <c r="AB7" s="659"/>
      <c r="AC7" s="659"/>
      <c r="AD7" s="660">
        <v>80843</v>
      </c>
      <c r="AE7" s="660"/>
      <c r="AF7" s="660"/>
      <c r="AG7" s="660"/>
      <c r="AH7" s="660"/>
      <c r="AI7" s="660"/>
      <c r="AJ7" s="660"/>
      <c r="AK7" s="660"/>
      <c r="AL7" s="624">
        <v>0.2</v>
      </c>
      <c r="AM7" s="625"/>
      <c r="AN7" s="625"/>
      <c r="AO7" s="661"/>
      <c r="AP7" s="618" t="s">
        <v>224</v>
      </c>
      <c r="AQ7" s="619"/>
      <c r="AR7" s="619"/>
      <c r="AS7" s="619"/>
      <c r="AT7" s="619"/>
      <c r="AU7" s="619"/>
      <c r="AV7" s="619"/>
      <c r="AW7" s="619"/>
      <c r="AX7" s="619"/>
      <c r="AY7" s="619"/>
      <c r="AZ7" s="619"/>
      <c r="BA7" s="619"/>
      <c r="BB7" s="619"/>
      <c r="BC7" s="619"/>
      <c r="BD7" s="619"/>
      <c r="BE7" s="619"/>
      <c r="BF7" s="620"/>
      <c r="BG7" s="621">
        <v>18053182</v>
      </c>
      <c r="BH7" s="622"/>
      <c r="BI7" s="622"/>
      <c r="BJ7" s="622"/>
      <c r="BK7" s="622"/>
      <c r="BL7" s="622"/>
      <c r="BM7" s="622"/>
      <c r="BN7" s="623"/>
      <c r="BO7" s="659">
        <v>42.6</v>
      </c>
      <c r="BP7" s="659"/>
      <c r="BQ7" s="659"/>
      <c r="BR7" s="659"/>
      <c r="BS7" s="660">
        <v>574198</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8447630</v>
      </c>
      <c r="CS7" s="622"/>
      <c r="CT7" s="622"/>
      <c r="CU7" s="622"/>
      <c r="CV7" s="622"/>
      <c r="CW7" s="622"/>
      <c r="CX7" s="622"/>
      <c r="CY7" s="623"/>
      <c r="CZ7" s="659">
        <v>9.1999999999999993</v>
      </c>
      <c r="DA7" s="659"/>
      <c r="DB7" s="659"/>
      <c r="DC7" s="659"/>
      <c r="DD7" s="627">
        <v>32021</v>
      </c>
      <c r="DE7" s="622"/>
      <c r="DF7" s="622"/>
      <c r="DG7" s="622"/>
      <c r="DH7" s="622"/>
      <c r="DI7" s="622"/>
      <c r="DJ7" s="622"/>
      <c r="DK7" s="622"/>
      <c r="DL7" s="622"/>
      <c r="DM7" s="622"/>
      <c r="DN7" s="622"/>
      <c r="DO7" s="622"/>
      <c r="DP7" s="623"/>
      <c r="DQ7" s="627">
        <v>7440375</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416707</v>
      </c>
      <c r="S8" s="622"/>
      <c r="T8" s="622"/>
      <c r="U8" s="622"/>
      <c r="V8" s="622"/>
      <c r="W8" s="622"/>
      <c r="X8" s="622"/>
      <c r="Y8" s="623"/>
      <c r="Z8" s="659">
        <v>0.4</v>
      </c>
      <c r="AA8" s="659"/>
      <c r="AB8" s="659"/>
      <c r="AC8" s="659"/>
      <c r="AD8" s="660">
        <v>416707</v>
      </c>
      <c r="AE8" s="660"/>
      <c r="AF8" s="660"/>
      <c r="AG8" s="660"/>
      <c r="AH8" s="660"/>
      <c r="AI8" s="660"/>
      <c r="AJ8" s="660"/>
      <c r="AK8" s="660"/>
      <c r="AL8" s="624">
        <v>0.9</v>
      </c>
      <c r="AM8" s="625"/>
      <c r="AN8" s="625"/>
      <c r="AO8" s="661"/>
      <c r="AP8" s="618" t="s">
        <v>227</v>
      </c>
      <c r="AQ8" s="619"/>
      <c r="AR8" s="619"/>
      <c r="AS8" s="619"/>
      <c r="AT8" s="619"/>
      <c r="AU8" s="619"/>
      <c r="AV8" s="619"/>
      <c r="AW8" s="619"/>
      <c r="AX8" s="619"/>
      <c r="AY8" s="619"/>
      <c r="AZ8" s="619"/>
      <c r="BA8" s="619"/>
      <c r="BB8" s="619"/>
      <c r="BC8" s="619"/>
      <c r="BD8" s="619"/>
      <c r="BE8" s="619"/>
      <c r="BF8" s="620"/>
      <c r="BG8" s="621">
        <v>307999</v>
      </c>
      <c r="BH8" s="622"/>
      <c r="BI8" s="622"/>
      <c r="BJ8" s="622"/>
      <c r="BK8" s="622"/>
      <c r="BL8" s="622"/>
      <c r="BM8" s="622"/>
      <c r="BN8" s="623"/>
      <c r="BO8" s="659">
        <v>0.7</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47994413</v>
      </c>
      <c r="CS8" s="622"/>
      <c r="CT8" s="622"/>
      <c r="CU8" s="622"/>
      <c r="CV8" s="622"/>
      <c r="CW8" s="622"/>
      <c r="CX8" s="622"/>
      <c r="CY8" s="623"/>
      <c r="CZ8" s="659">
        <v>52.2</v>
      </c>
      <c r="DA8" s="659"/>
      <c r="DB8" s="659"/>
      <c r="DC8" s="659"/>
      <c r="DD8" s="627">
        <v>1888347</v>
      </c>
      <c r="DE8" s="622"/>
      <c r="DF8" s="622"/>
      <c r="DG8" s="622"/>
      <c r="DH8" s="622"/>
      <c r="DI8" s="622"/>
      <c r="DJ8" s="622"/>
      <c r="DK8" s="622"/>
      <c r="DL8" s="622"/>
      <c r="DM8" s="622"/>
      <c r="DN8" s="622"/>
      <c r="DO8" s="622"/>
      <c r="DP8" s="623"/>
      <c r="DQ8" s="627">
        <v>21675743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608539</v>
      </c>
      <c r="S9" s="622"/>
      <c r="T9" s="622"/>
      <c r="U9" s="622"/>
      <c r="V9" s="622"/>
      <c r="W9" s="622"/>
      <c r="X9" s="622"/>
      <c r="Y9" s="623"/>
      <c r="Z9" s="659">
        <v>0.6</v>
      </c>
      <c r="AA9" s="659"/>
      <c r="AB9" s="659"/>
      <c r="AC9" s="659"/>
      <c r="AD9" s="660">
        <v>608539</v>
      </c>
      <c r="AE9" s="660"/>
      <c r="AF9" s="660"/>
      <c r="AG9" s="660"/>
      <c r="AH9" s="660"/>
      <c r="AI9" s="660"/>
      <c r="AJ9" s="660"/>
      <c r="AK9" s="660"/>
      <c r="AL9" s="624">
        <v>1.3</v>
      </c>
      <c r="AM9" s="625"/>
      <c r="AN9" s="625"/>
      <c r="AO9" s="661"/>
      <c r="AP9" s="618" t="s">
        <v>230</v>
      </c>
      <c r="AQ9" s="619"/>
      <c r="AR9" s="619"/>
      <c r="AS9" s="619"/>
      <c r="AT9" s="619"/>
      <c r="AU9" s="619"/>
      <c r="AV9" s="619"/>
      <c r="AW9" s="619"/>
      <c r="AX9" s="619"/>
      <c r="AY9" s="619"/>
      <c r="AZ9" s="619"/>
      <c r="BA9" s="619"/>
      <c r="BB9" s="619"/>
      <c r="BC9" s="619"/>
      <c r="BD9" s="619"/>
      <c r="BE9" s="619"/>
      <c r="BF9" s="620"/>
      <c r="BG9" s="621">
        <v>13778385</v>
      </c>
      <c r="BH9" s="622"/>
      <c r="BI9" s="622"/>
      <c r="BJ9" s="622"/>
      <c r="BK9" s="622"/>
      <c r="BL9" s="622"/>
      <c r="BM9" s="622"/>
      <c r="BN9" s="623"/>
      <c r="BO9" s="659">
        <v>32.5</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9451575</v>
      </c>
      <c r="CS9" s="622"/>
      <c r="CT9" s="622"/>
      <c r="CU9" s="622"/>
      <c r="CV9" s="622"/>
      <c r="CW9" s="622"/>
      <c r="CX9" s="622"/>
      <c r="CY9" s="623"/>
      <c r="CZ9" s="659">
        <v>10.3</v>
      </c>
      <c r="DA9" s="659"/>
      <c r="DB9" s="659"/>
      <c r="DC9" s="659"/>
      <c r="DD9" s="627">
        <v>2440001</v>
      </c>
      <c r="DE9" s="622"/>
      <c r="DF9" s="622"/>
      <c r="DG9" s="622"/>
      <c r="DH9" s="622"/>
      <c r="DI9" s="622"/>
      <c r="DJ9" s="622"/>
      <c r="DK9" s="622"/>
      <c r="DL9" s="622"/>
      <c r="DM9" s="622"/>
      <c r="DN9" s="622"/>
      <c r="DO9" s="622"/>
      <c r="DP9" s="623"/>
      <c r="DQ9" s="627">
        <v>5736073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1027642</v>
      </c>
      <c r="BH10" s="622"/>
      <c r="BI10" s="622"/>
      <c r="BJ10" s="622"/>
      <c r="BK10" s="622"/>
      <c r="BL10" s="622"/>
      <c r="BM10" s="622"/>
      <c r="BN10" s="623"/>
      <c r="BO10" s="659">
        <v>2.4</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668884</v>
      </c>
      <c r="CS10" s="622"/>
      <c r="CT10" s="622"/>
      <c r="CU10" s="622"/>
      <c r="CV10" s="622"/>
      <c r="CW10" s="622"/>
      <c r="CX10" s="622"/>
      <c r="CY10" s="623"/>
      <c r="CZ10" s="659">
        <v>0.7</v>
      </c>
      <c r="DA10" s="659"/>
      <c r="DB10" s="659"/>
      <c r="DC10" s="659"/>
      <c r="DD10" s="627" t="s">
        <v>122</v>
      </c>
      <c r="DE10" s="622"/>
      <c r="DF10" s="622"/>
      <c r="DG10" s="622"/>
      <c r="DH10" s="622"/>
      <c r="DI10" s="622"/>
      <c r="DJ10" s="622"/>
      <c r="DK10" s="622"/>
      <c r="DL10" s="622"/>
      <c r="DM10" s="622"/>
      <c r="DN10" s="622"/>
      <c r="DO10" s="622"/>
      <c r="DP10" s="623"/>
      <c r="DQ10" s="627">
        <v>601565</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5036773</v>
      </c>
      <c r="S11" s="622"/>
      <c r="T11" s="622"/>
      <c r="U11" s="622"/>
      <c r="V11" s="622"/>
      <c r="W11" s="622"/>
      <c r="X11" s="622"/>
      <c r="Y11" s="623"/>
      <c r="Z11" s="624">
        <v>5.2</v>
      </c>
      <c r="AA11" s="625"/>
      <c r="AB11" s="625"/>
      <c r="AC11" s="626"/>
      <c r="AD11" s="627">
        <v>5036773</v>
      </c>
      <c r="AE11" s="622"/>
      <c r="AF11" s="622"/>
      <c r="AG11" s="622"/>
      <c r="AH11" s="622"/>
      <c r="AI11" s="622"/>
      <c r="AJ11" s="622"/>
      <c r="AK11" s="623"/>
      <c r="AL11" s="624">
        <v>10.4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2939156</v>
      </c>
      <c r="BH11" s="622"/>
      <c r="BI11" s="622"/>
      <c r="BJ11" s="622"/>
      <c r="BK11" s="622"/>
      <c r="BL11" s="622"/>
      <c r="BM11" s="622"/>
      <c r="BN11" s="623"/>
      <c r="BO11" s="659">
        <v>6.9</v>
      </c>
      <c r="BP11" s="659"/>
      <c r="BQ11" s="659"/>
      <c r="BR11" s="659"/>
      <c r="BS11" s="660">
        <v>574198</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109740</v>
      </c>
      <c r="CS11" s="622"/>
      <c r="CT11" s="622"/>
      <c r="CU11" s="622"/>
      <c r="CV11" s="622"/>
      <c r="CW11" s="622"/>
      <c r="CX11" s="622"/>
      <c r="CY11" s="623"/>
      <c r="CZ11" s="659">
        <v>0.1</v>
      </c>
      <c r="DA11" s="659"/>
      <c r="DB11" s="659"/>
      <c r="DC11" s="659"/>
      <c r="DD11" s="627">
        <v>1791</v>
      </c>
      <c r="DE11" s="622"/>
      <c r="DF11" s="622"/>
      <c r="DG11" s="622"/>
      <c r="DH11" s="622"/>
      <c r="DI11" s="622"/>
      <c r="DJ11" s="622"/>
      <c r="DK11" s="622"/>
      <c r="DL11" s="622"/>
      <c r="DM11" s="622"/>
      <c r="DN11" s="622"/>
      <c r="DO11" s="622"/>
      <c r="DP11" s="623"/>
      <c r="DQ11" s="627">
        <v>102697</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19374742</v>
      </c>
      <c r="BH12" s="622"/>
      <c r="BI12" s="622"/>
      <c r="BJ12" s="622"/>
      <c r="BK12" s="622"/>
      <c r="BL12" s="622"/>
      <c r="BM12" s="622"/>
      <c r="BN12" s="623"/>
      <c r="BO12" s="659">
        <v>45.8</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706071</v>
      </c>
      <c r="CS12" s="622"/>
      <c r="CT12" s="622"/>
      <c r="CU12" s="622"/>
      <c r="CV12" s="622"/>
      <c r="CW12" s="622"/>
      <c r="CX12" s="622"/>
      <c r="CY12" s="623"/>
      <c r="CZ12" s="659">
        <v>0.8</v>
      </c>
      <c r="DA12" s="659"/>
      <c r="DB12" s="659"/>
      <c r="DC12" s="659"/>
      <c r="DD12" s="627">
        <v>2336</v>
      </c>
      <c r="DE12" s="622"/>
      <c r="DF12" s="622"/>
      <c r="DG12" s="622"/>
      <c r="DH12" s="622"/>
      <c r="DI12" s="622"/>
      <c r="DJ12" s="622"/>
      <c r="DK12" s="622"/>
      <c r="DL12" s="622"/>
      <c r="DM12" s="622"/>
      <c r="DN12" s="622"/>
      <c r="DO12" s="622"/>
      <c r="DP12" s="623"/>
      <c r="DQ12" s="627">
        <v>630043</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v>1021</v>
      </c>
      <c r="S13" s="622"/>
      <c r="T13" s="622"/>
      <c r="U13" s="622"/>
      <c r="V13" s="622"/>
      <c r="W13" s="622"/>
      <c r="X13" s="622"/>
      <c r="Y13" s="623"/>
      <c r="Z13" s="659">
        <v>0</v>
      </c>
      <c r="AA13" s="659"/>
      <c r="AB13" s="659"/>
      <c r="AC13" s="659"/>
      <c r="AD13" s="660">
        <v>1021</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18945860</v>
      </c>
      <c r="BH13" s="622"/>
      <c r="BI13" s="622"/>
      <c r="BJ13" s="622"/>
      <c r="BK13" s="622"/>
      <c r="BL13" s="622"/>
      <c r="BM13" s="622"/>
      <c r="BN13" s="623"/>
      <c r="BO13" s="659">
        <v>44.8</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6889901</v>
      </c>
      <c r="CS13" s="622"/>
      <c r="CT13" s="622"/>
      <c r="CU13" s="622"/>
      <c r="CV13" s="622"/>
      <c r="CW13" s="622"/>
      <c r="CX13" s="622"/>
      <c r="CY13" s="623"/>
      <c r="CZ13" s="659">
        <v>7.5</v>
      </c>
      <c r="DA13" s="659"/>
      <c r="DB13" s="659"/>
      <c r="DC13" s="659"/>
      <c r="DD13" s="627">
        <v>1572449</v>
      </c>
      <c r="DE13" s="622"/>
      <c r="DF13" s="622"/>
      <c r="DG13" s="622"/>
      <c r="DH13" s="622"/>
      <c r="DI13" s="622"/>
      <c r="DJ13" s="622"/>
      <c r="DK13" s="622"/>
      <c r="DL13" s="622"/>
      <c r="DM13" s="622"/>
      <c r="DN13" s="622"/>
      <c r="DO13" s="622"/>
      <c r="DP13" s="623"/>
      <c r="DQ13" s="627">
        <v>5438446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246635</v>
      </c>
      <c r="BH14" s="622"/>
      <c r="BI14" s="622"/>
      <c r="BJ14" s="622"/>
      <c r="BK14" s="622"/>
      <c r="BL14" s="622"/>
      <c r="BM14" s="622"/>
      <c r="BN14" s="623"/>
      <c r="BO14" s="659">
        <v>0.6</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2320668</v>
      </c>
      <c r="CS14" s="622"/>
      <c r="CT14" s="622"/>
      <c r="CU14" s="622"/>
      <c r="CV14" s="622"/>
      <c r="CW14" s="622"/>
      <c r="CX14" s="622"/>
      <c r="CY14" s="623"/>
      <c r="CZ14" s="659">
        <v>2.5</v>
      </c>
      <c r="DA14" s="659"/>
      <c r="DB14" s="659"/>
      <c r="DC14" s="659"/>
      <c r="DD14" s="627">
        <v>224620</v>
      </c>
      <c r="DE14" s="622"/>
      <c r="DF14" s="622"/>
      <c r="DG14" s="622"/>
      <c r="DH14" s="622"/>
      <c r="DI14" s="622"/>
      <c r="DJ14" s="622"/>
      <c r="DK14" s="622"/>
      <c r="DL14" s="622"/>
      <c r="DM14" s="622"/>
      <c r="DN14" s="622"/>
      <c r="DO14" s="622"/>
      <c r="DP14" s="623"/>
      <c r="DQ14" s="627">
        <v>1739444</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110068</v>
      </c>
      <c r="S15" s="622"/>
      <c r="T15" s="622"/>
      <c r="U15" s="622"/>
      <c r="V15" s="622"/>
      <c r="W15" s="622"/>
      <c r="X15" s="622"/>
      <c r="Y15" s="623"/>
      <c r="Z15" s="659">
        <v>0.1</v>
      </c>
      <c r="AA15" s="659"/>
      <c r="AB15" s="659"/>
      <c r="AC15" s="659"/>
      <c r="AD15" s="660">
        <v>110068</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1324180</v>
      </c>
      <c r="BH15" s="622"/>
      <c r="BI15" s="622"/>
      <c r="BJ15" s="622"/>
      <c r="BK15" s="622"/>
      <c r="BL15" s="622"/>
      <c r="BM15" s="622"/>
      <c r="BN15" s="623"/>
      <c r="BO15" s="659">
        <v>3.1</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10727051</v>
      </c>
      <c r="CS15" s="622"/>
      <c r="CT15" s="622"/>
      <c r="CU15" s="622"/>
      <c r="CV15" s="622"/>
      <c r="CW15" s="622"/>
      <c r="CX15" s="622"/>
      <c r="CY15" s="623"/>
      <c r="CZ15" s="659">
        <v>11.7</v>
      </c>
      <c r="DA15" s="659"/>
      <c r="DB15" s="659"/>
      <c r="DC15" s="659"/>
      <c r="DD15" s="627">
        <v>1958529</v>
      </c>
      <c r="DE15" s="622"/>
      <c r="DF15" s="622"/>
      <c r="DG15" s="622"/>
      <c r="DH15" s="622"/>
      <c r="DI15" s="622"/>
      <c r="DJ15" s="622"/>
      <c r="DK15" s="622"/>
      <c r="DL15" s="622"/>
      <c r="DM15" s="622"/>
      <c r="DN15" s="622"/>
      <c r="DO15" s="622"/>
      <c r="DP15" s="623"/>
      <c r="DQ15" s="627">
        <v>8221764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1403372</v>
      </c>
      <c r="S16" s="622"/>
      <c r="T16" s="622"/>
      <c r="U16" s="622"/>
      <c r="V16" s="622"/>
      <c r="W16" s="622"/>
      <c r="X16" s="622"/>
      <c r="Y16" s="623"/>
      <c r="Z16" s="659">
        <v>1.5</v>
      </c>
      <c r="AA16" s="659"/>
      <c r="AB16" s="659"/>
      <c r="AC16" s="659"/>
      <c r="AD16" s="660">
        <v>1403372</v>
      </c>
      <c r="AE16" s="660"/>
      <c r="AF16" s="660"/>
      <c r="AG16" s="660"/>
      <c r="AH16" s="660"/>
      <c r="AI16" s="660"/>
      <c r="AJ16" s="660"/>
      <c r="AK16" s="660"/>
      <c r="AL16" s="624">
        <v>2.9</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1214819</v>
      </c>
      <c r="CS16" s="622"/>
      <c r="CT16" s="622"/>
      <c r="CU16" s="622"/>
      <c r="CV16" s="622"/>
      <c r="CW16" s="622"/>
      <c r="CX16" s="622"/>
      <c r="CY16" s="623"/>
      <c r="CZ16" s="659">
        <v>1.3</v>
      </c>
      <c r="DA16" s="659"/>
      <c r="DB16" s="659"/>
      <c r="DC16" s="659"/>
      <c r="DD16" s="627" t="s">
        <v>122</v>
      </c>
      <c r="DE16" s="622"/>
      <c r="DF16" s="622"/>
      <c r="DG16" s="622"/>
      <c r="DH16" s="622"/>
      <c r="DI16" s="622"/>
      <c r="DJ16" s="622"/>
      <c r="DK16" s="622"/>
      <c r="DL16" s="622"/>
      <c r="DM16" s="622"/>
      <c r="DN16" s="622"/>
      <c r="DO16" s="622"/>
      <c r="DP16" s="623"/>
      <c r="DQ16" s="627">
        <v>114836</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1053445</v>
      </c>
      <c r="S17" s="622"/>
      <c r="T17" s="622"/>
      <c r="U17" s="622"/>
      <c r="V17" s="622"/>
      <c r="W17" s="622"/>
      <c r="X17" s="622"/>
      <c r="Y17" s="623"/>
      <c r="Z17" s="659">
        <v>1.1000000000000001</v>
      </c>
      <c r="AA17" s="659"/>
      <c r="AB17" s="659"/>
      <c r="AC17" s="659"/>
      <c r="AD17" s="660">
        <v>1053445</v>
      </c>
      <c r="AE17" s="660"/>
      <c r="AF17" s="660"/>
      <c r="AG17" s="660"/>
      <c r="AH17" s="660"/>
      <c r="AI17" s="660"/>
      <c r="AJ17" s="660"/>
      <c r="AK17" s="660"/>
      <c r="AL17" s="624">
        <v>2.2000000000000002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2958464</v>
      </c>
      <c r="CS17" s="622"/>
      <c r="CT17" s="622"/>
      <c r="CU17" s="622"/>
      <c r="CV17" s="622"/>
      <c r="CW17" s="622"/>
      <c r="CX17" s="622"/>
      <c r="CY17" s="623"/>
      <c r="CZ17" s="659">
        <v>3.2</v>
      </c>
      <c r="DA17" s="659"/>
      <c r="DB17" s="659"/>
      <c r="DC17" s="659"/>
      <c r="DD17" s="627" t="s">
        <v>122</v>
      </c>
      <c r="DE17" s="622"/>
      <c r="DF17" s="622"/>
      <c r="DG17" s="622"/>
      <c r="DH17" s="622"/>
      <c r="DI17" s="622"/>
      <c r="DJ17" s="622"/>
      <c r="DK17" s="622"/>
      <c r="DL17" s="622"/>
      <c r="DM17" s="622"/>
      <c r="DN17" s="622"/>
      <c r="DO17" s="622"/>
      <c r="DP17" s="623"/>
      <c r="DQ17" s="627">
        <v>2932800</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183170</v>
      </c>
      <c r="S18" s="622"/>
      <c r="T18" s="622"/>
      <c r="U18" s="622"/>
      <c r="V18" s="622"/>
      <c r="W18" s="622"/>
      <c r="X18" s="622"/>
      <c r="Y18" s="623"/>
      <c r="Z18" s="659">
        <v>0.2</v>
      </c>
      <c r="AA18" s="659"/>
      <c r="AB18" s="659"/>
      <c r="AC18" s="659"/>
      <c r="AD18" s="660">
        <v>183170</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865817</v>
      </c>
      <c r="S19" s="622"/>
      <c r="T19" s="622"/>
      <c r="U19" s="622"/>
      <c r="V19" s="622"/>
      <c r="W19" s="622"/>
      <c r="X19" s="622"/>
      <c r="Y19" s="623"/>
      <c r="Z19" s="659">
        <v>0.9</v>
      </c>
      <c r="AA19" s="659"/>
      <c r="AB19" s="659"/>
      <c r="AC19" s="659"/>
      <c r="AD19" s="660">
        <v>865817</v>
      </c>
      <c r="AE19" s="660"/>
      <c r="AF19" s="660"/>
      <c r="AG19" s="660"/>
      <c r="AH19" s="660"/>
      <c r="AI19" s="660"/>
      <c r="AJ19" s="660"/>
      <c r="AK19" s="660"/>
      <c r="AL19" s="624">
        <v>1.8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3336463</v>
      </c>
      <c r="BH19" s="622"/>
      <c r="BI19" s="622"/>
      <c r="BJ19" s="622"/>
      <c r="BK19" s="622"/>
      <c r="BL19" s="622"/>
      <c r="BM19" s="622"/>
      <c r="BN19" s="623"/>
      <c r="BO19" s="659">
        <v>7.9</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4458</v>
      </c>
      <c r="S20" s="622"/>
      <c r="T20" s="622"/>
      <c r="U20" s="622"/>
      <c r="V20" s="622"/>
      <c r="W20" s="622"/>
      <c r="X20" s="622"/>
      <c r="Y20" s="623"/>
      <c r="Z20" s="659">
        <v>0</v>
      </c>
      <c r="AA20" s="659"/>
      <c r="AB20" s="659"/>
      <c r="AC20" s="659"/>
      <c r="AD20" s="660">
        <v>4458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3336463</v>
      </c>
      <c r="BH20" s="622"/>
      <c r="BI20" s="622"/>
      <c r="BJ20" s="622"/>
      <c r="BK20" s="622"/>
      <c r="BL20" s="622"/>
      <c r="BM20" s="622"/>
      <c r="BN20" s="623"/>
      <c r="BO20" s="659">
        <v>7.9</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91928693</v>
      </c>
      <c r="CS20" s="622"/>
      <c r="CT20" s="622"/>
      <c r="CU20" s="622"/>
      <c r="CV20" s="622"/>
      <c r="CW20" s="622"/>
      <c r="CX20" s="622"/>
      <c r="CY20" s="623"/>
      <c r="CZ20" s="659">
        <v>100</v>
      </c>
      <c r="DA20" s="659"/>
      <c r="DB20" s="659"/>
      <c r="DC20" s="659"/>
      <c r="DD20" s="627">
        <v>8120094</v>
      </c>
      <c r="DE20" s="622"/>
      <c r="DF20" s="622"/>
      <c r="DG20" s="622"/>
      <c r="DH20" s="622"/>
      <c r="DI20" s="622"/>
      <c r="DJ20" s="622"/>
      <c r="DK20" s="622"/>
      <c r="DL20" s="622"/>
      <c r="DM20" s="622"/>
      <c r="DN20" s="622"/>
      <c r="DO20" s="622"/>
      <c r="DP20" s="623"/>
      <c r="DQ20" s="627">
        <v>55072446</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48352</v>
      </c>
      <c r="S21" s="622"/>
      <c r="T21" s="622"/>
      <c r="U21" s="622"/>
      <c r="V21" s="622"/>
      <c r="W21" s="622"/>
      <c r="X21" s="622"/>
      <c r="Y21" s="623"/>
      <c r="Z21" s="659">
        <v>0.1</v>
      </c>
      <c r="AA21" s="659"/>
      <c r="AB21" s="659"/>
      <c r="AC21" s="659"/>
      <c r="AD21" s="660" t="s">
        <v>122</v>
      </c>
      <c r="AE21" s="660"/>
      <c r="AF21" s="660"/>
      <c r="AG21" s="660"/>
      <c r="AH21" s="660"/>
      <c r="AI21" s="660"/>
      <c r="AJ21" s="660"/>
      <c r="AK21" s="660"/>
      <c r="AL21" s="624" t="s">
        <v>122</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22</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t="s">
        <v>122</v>
      </c>
      <c r="S22" s="622"/>
      <c r="T22" s="622"/>
      <c r="U22" s="622"/>
      <c r="V22" s="622"/>
      <c r="W22" s="622"/>
      <c r="X22" s="622"/>
      <c r="Y22" s="623"/>
      <c r="Z22" s="659" t="s">
        <v>122</v>
      </c>
      <c r="AA22" s="659"/>
      <c r="AB22" s="659"/>
      <c r="AC22" s="659"/>
      <c r="AD22" s="660" t="s">
        <v>122</v>
      </c>
      <c r="AE22" s="660"/>
      <c r="AF22" s="660"/>
      <c r="AG22" s="660"/>
      <c r="AH22" s="660"/>
      <c r="AI22" s="660"/>
      <c r="AJ22" s="660"/>
      <c r="AK22" s="660"/>
      <c r="AL22" s="624" t="s">
        <v>122</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48352</v>
      </c>
      <c r="S23" s="622"/>
      <c r="T23" s="622"/>
      <c r="U23" s="622"/>
      <c r="V23" s="622"/>
      <c r="W23" s="622"/>
      <c r="X23" s="622"/>
      <c r="Y23" s="623"/>
      <c r="Z23" s="659">
        <v>0.1</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3336441</v>
      </c>
      <c r="BH23" s="622"/>
      <c r="BI23" s="622"/>
      <c r="BJ23" s="622"/>
      <c r="BK23" s="622"/>
      <c r="BL23" s="622"/>
      <c r="BM23" s="622"/>
      <c r="BN23" s="623"/>
      <c r="BO23" s="659">
        <v>7.9</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45910302</v>
      </c>
      <c r="CS24" s="677"/>
      <c r="CT24" s="677"/>
      <c r="CU24" s="677"/>
      <c r="CV24" s="677"/>
      <c r="CW24" s="677"/>
      <c r="CX24" s="677"/>
      <c r="CY24" s="702"/>
      <c r="CZ24" s="703">
        <v>49.9</v>
      </c>
      <c r="DA24" s="685"/>
      <c r="DB24" s="685"/>
      <c r="DC24" s="705"/>
      <c r="DD24" s="701">
        <v>22953357</v>
      </c>
      <c r="DE24" s="677"/>
      <c r="DF24" s="677"/>
      <c r="DG24" s="677"/>
      <c r="DH24" s="677"/>
      <c r="DI24" s="677"/>
      <c r="DJ24" s="677"/>
      <c r="DK24" s="702"/>
      <c r="DL24" s="701">
        <v>20427270</v>
      </c>
      <c r="DM24" s="677"/>
      <c r="DN24" s="677"/>
      <c r="DO24" s="677"/>
      <c r="DP24" s="677"/>
      <c r="DQ24" s="677"/>
      <c r="DR24" s="677"/>
      <c r="DS24" s="677"/>
      <c r="DT24" s="677"/>
      <c r="DU24" s="677"/>
      <c r="DV24" s="702"/>
      <c r="DW24" s="703">
        <v>42.2</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51390424</v>
      </c>
      <c r="S25" s="622"/>
      <c r="T25" s="622"/>
      <c r="U25" s="622"/>
      <c r="V25" s="622"/>
      <c r="W25" s="622"/>
      <c r="X25" s="622"/>
      <c r="Y25" s="623"/>
      <c r="Z25" s="659">
        <v>53.2</v>
      </c>
      <c r="AA25" s="659"/>
      <c r="AB25" s="659"/>
      <c r="AC25" s="659"/>
      <c r="AD25" s="660">
        <v>48005631</v>
      </c>
      <c r="AE25" s="660"/>
      <c r="AF25" s="660"/>
      <c r="AG25" s="660"/>
      <c r="AH25" s="660"/>
      <c r="AI25" s="660"/>
      <c r="AJ25" s="660"/>
      <c r="AK25" s="660"/>
      <c r="AL25" s="624">
        <v>99.2</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11963479</v>
      </c>
      <c r="CS25" s="634"/>
      <c r="CT25" s="634"/>
      <c r="CU25" s="634"/>
      <c r="CV25" s="634"/>
      <c r="CW25" s="634"/>
      <c r="CX25" s="634"/>
      <c r="CY25" s="635"/>
      <c r="CZ25" s="624">
        <v>13</v>
      </c>
      <c r="DA25" s="636"/>
      <c r="DB25" s="636"/>
      <c r="DC25" s="637"/>
      <c r="DD25" s="627">
        <v>10594063</v>
      </c>
      <c r="DE25" s="634"/>
      <c r="DF25" s="634"/>
      <c r="DG25" s="634"/>
      <c r="DH25" s="634"/>
      <c r="DI25" s="634"/>
      <c r="DJ25" s="634"/>
      <c r="DK25" s="635"/>
      <c r="DL25" s="627">
        <v>10087936</v>
      </c>
      <c r="DM25" s="634"/>
      <c r="DN25" s="634"/>
      <c r="DO25" s="634"/>
      <c r="DP25" s="634"/>
      <c r="DQ25" s="634"/>
      <c r="DR25" s="634"/>
      <c r="DS25" s="634"/>
      <c r="DT25" s="634"/>
      <c r="DU25" s="634"/>
      <c r="DV25" s="635"/>
      <c r="DW25" s="624">
        <v>20.8</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18865</v>
      </c>
      <c r="S26" s="622"/>
      <c r="T26" s="622"/>
      <c r="U26" s="622"/>
      <c r="V26" s="622"/>
      <c r="W26" s="622"/>
      <c r="X26" s="622"/>
      <c r="Y26" s="623"/>
      <c r="Z26" s="659">
        <v>0</v>
      </c>
      <c r="AA26" s="659"/>
      <c r="AB26" s="659"/>
      <c r="AC26" s="659"/>
      <c r="AD26" s="660">
        <v>18865</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6532741</v>
      </c>
      <c r="CS26" s="622"/>
      <c r="CT26" s="622"/>
      <c r="CU26" s="622"/>
      <c r="CV26" s="622"/>
      <c r="CW26" s="622"/>
      <c r="CX26" s="622"/>
      <c r="CY26" s="623"/>
      <c r="CZ26" s="624">
        <v>7.1</v>
      </c>
      <c r="DA26" s="636"/>
      <c r="DB26" s="636"/>
      <c r="DC26" s="637"/>
      <c r="DD26" s="627">
        <v>5966583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225667</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42335202</v>
      </c>
      <c r="BH27" s="622"/>
      <c r="BI27" s="622"/>
      <c r="BJ27" s="622"/>
      <c r="BK27" s="622"/>
      <c r="BL27" s="622"/>
      <c r="BM27" s="622"/>
      <c r="BN27" s="623"/>
      <c r="BO27" s="659">
        <v>100</v>
      </c>
      <c r="BP27" s="659"/>
      <c r="BQ27" s="659"/>
      <c r="BR27" s="659"/>
      <c r="BS27" s="660">
        <v>574198</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30988359</v>
      </c>
      <c r="CS27" s="634"/>
      <c r="CT27" s="634"/>
      <c r="CU27" s="634"/>
      <c r="CV27" s="634"/>
      <c r="CW27" s="634"/>
      <c r="CX27" s="634"/>
      <c r="CY27" s="635"/>
      <c r="CZ27" s="624">
        <v>33.700000000000003</v>
      </c>
      <c r="DA27" s="636"/>
      <c r="DB27" s="636"/>
      <c r="DC27" s="637"/>
      <c r="DD27" s="627">
        <v>9426494</v>
      </c>
      <c r="DE27" s="634"/>
      <c r="DF27" s="634"/>
      <c r="DG27" s="634"/>
      <c r="DH27" s="634"/>
      <c r="DI27" s="634"/>
      <c r="DJ27" s="634"/>
      <c r="DK27" s="635"/>
      <c r="DL27" s="627">
        <v>7406534</v>
      </c>
      <c r="DM27" s="634"/>
      <c r="DN27" s="634"/>
      <c r="DO27" s="634"/>
      <c r="DP27" s="634"/>
      <c r="DQ27" s="634"/>
      <c r="DR27" s="634"/>
      <c r="DS27" s="634"/>
      <c r="DT27" s="634"/>
      <c r="DU27" s="634"/>
      <c r="DV27" s="635"/>
      <c r="DW27" s="624">
        <v>15.3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768302</v>
      </c>
      <c r="S28" s="622"/>
      <c r="T28" s="622"/>
      <c r="U28" s="622"/>
      <c r="V28" s="622"/>
      <c r="W28" s="622"/>
      <c r="X28" s="622"/>
      <c r="Y28" s="623"/>
      <c r="Z28" s="659">
        <v>0.8</v>
      </c>
      <c r="AA28" s="659"/>
      <c r="AB28" s="659"/>
      <c r="AC28" s="659"/>
      <c r="AD28" s="660">
        <v>139074</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2958464</v>
      </c>
      <c r="CS28" s="622"/>
      <c r="CT28" s="622"/>
      <c r="CU28" s="622"/>
      <c r="CV28" s="622"/>
      <c r="CW28" s="622"/>
      <c r="CX28" s="622"/>
      <c r="CY28" s="623"/>
      <c r="CZ28" s="624">
        <v>3.2</v>
      </c>
      <c r="DA28" s="636"/>
      <c r="DB28" s="636"/>
      <c r="DC28" s="637"/>
      <c r="DD28" s="627">
        <v>2932800</v>
      </c>
      <c r="DE28" s="622"/>
      <c r="DF28" s="622"/>
      <c r="DG28" s="622"/>
      <c r="DH28" s="622"/>
      <c r="DI28" s="622"/>
      <c r="DJ28" s="622"/>
      <c r="DK28" s="623"/>
      <c r="DL28" s="627">
        <v>2932800</v>
      </c>
      <c r="DM28" s="622"/>
      <c r="DN28" s="622"/>
      <c r="DO28" s="622"/>
      <c r="DP28" s="622"/>
      <c r="DQ28" s="622"/>
      <c r="DR28" s="622"/>
      <c r="DS28" s="622"/>
      <c r="DT28" s="622"/>
      <c r="DU28" s="622"/>
      <c r="DV28" s="623"/>
      <c r="DW28" s="624">
        <v>6.1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799744</v>
      </c>
      <c r="S29" s="622"/>
      <c r="T29" s="622"/>
      <c r="U29" s="622"/>
      <c r="V29" s="622"/>
      <c r="W29" s="622"/>
      <c r="X29" s="622"/>
      <c r="Y29" s="623"/>
      <c r="Z29" s="659">
        <v>0.8</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2958464</v>
      </c>
      <c r="CS29" s="634"/>
      <c r="CT29" s="634"/>
      <c r="CU29" s="634"/>
      <c r="CV29" s="634"/>
      <c r="CW29" s="634"/>
      <c r="CX29" s="634"/>
      <c r="CY29" s="635"/>
      <c r="CZ29" s="624">
        <v>3.2</v>
      </c>
      <c r="DA29" s="636"/>
      <c r="DB29" s="636"/>
      <c r="DC29" s="637"/>
      <c r="DD29" s="627">
        <v>2932800</v>
      </c>
      <c r="DE29" s="634"/>
      <c r="DF29" s="634"/>
      <c r="DG29" s="634"/>
      <c r="DH29" s="634"/>
      <c r="DI29" s="634"/>
      <c r="DJ29" s="634"/>
      <c r="DK29" s="635"/>
      <c r="DL29" s="627">
        <v>2932800</v>
      </c>
      <c r="DM29" s="634"/>
      <c r="DN29" s="634"/>
      <c r="DO29" s="634"/>
      <c r="DP29" s="634"/>
      <c r="DQ29" s="634"/>
      <c r="DR29" s="634"/>
      <c r="DS29" s="634"/>
      <c r="DT29" s="634"/>
      <c r="DU29" s="634"/>
      <c r="DV29" s="635"/>
      <c r="DW29" s="624">
        <v>6.1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19863335</v>
      </c>
      <c r="S30" s="622"/>
      <c r="T30" s="622"/>
      <c r="U30" s="622"/>
      <c r="V30" s="622"/>
      <c r="W30" s="622"/>
      <c r="X30" s="622"/>
      <c r="Y30" s="623"/>
      <c r="Z30" s="659">
        <v>20.6</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2827947</v>
      </c>
      <c r="CS30" s="622"/>
      <c r="CT30" s="622"/>
      <c r="CU30" s="622"/>
      <c r="CV30" s="622"/>
      <c r="CW30" s="622"/>
      <c r="CX30" s="622"/>
      <c r="CY30" s="623"/>
      <c r="CZ30" s="624">
        <v>3.1</v>
      </c>
      <c r="DA30" s="636"/>
      <c r="DB30" s="636"/>
      <c r="DC30" s="637"/>
      <c r="DD30" s="627">
        <v>2802283</v>
      </c>
      <c r="DE30" s="622"/>
      <c r="DF30" s="622"/>
      <c r="DG30" s="622"/>
      <c r="DH30" s="622"/>
      <c r="DI30" s="622"/>
      <c r="DJ30" s="622"/>
      <c r="DK30" s="623"/>
      <c r="DL30" s="627">
        <v>2802283</v>
      </c>
      <c r="DM30" s="622"/>
      <c r="DN30" s="622"/>
      <c r="DO30" s="622"/>
      <c r="DP30" s="622"/>
      <c r="DQ30" s="622"/>
      <c r="DR30" s="622"/>
      <c r="DS30" s="622"/>
      <c r="DT30" s="622"/>
      <c r="DU30" s="622"/>
      <c r="DV30" s="623"/>
      <c r="DW30" s="624">
        <v>5.8</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v>235432</v>
      </c>
      <c r="S31" s="622"/>
      <c r="T31" s="622"/>
      <c r="U31" s="622"/>
      <c r="V31" s="622"/>
      <c r="W31" s="622"/>
      <c r="X31" s="622"/>
      <c r="Y31" s="623"/>
      <c r="Z31" s="659">
        <v>0.2</v>
      </c>
      <c r="AA31" s="659"/>
      <c r="AB31" s="659"/>
      <c r="AC31" s="659"/>
      <c r="AD31" s="660">
        <v>235432</v>
      </c>
      <c r="AE31" s="660"/>
      <c r="AF31" s="660"/>
      <c r="AG31" s="660"/>
      <c r="AH31" s="660"/>
      <c r="AI31" s="660"/>
      <c r="AJ31" s="660"/>
      <c r="AK31" s="660"/>
      <c r="AL31" s="624">
        <v>0.5</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99.6</v>
      </c>
      <c r="BH31" s="684"/>
      <c r="BI31" s="684"/>
      <c r="BJ31" s="684"/>
      <c r="BK31" s="684"/>
      <c r="BL31" s="684"/>
      <c r="BM31" s="685">
        <v>99</v>
      </c>
      <c r="BN31" s="684"/>
      <c r="BO31" s="684"/>
      <c r="BP31" s="684"/>
      <c r="BQ31" s="686"/>
      <c r="BR31" s="683">
        <v>99.6</v>
      </c>
      <c r="BS31" s="684"/>
      <c r="BT31" s="684"/>
      <c r="BU31" s="684"/>
      <c r="BV31" s="684"/>
      <c r="BW31" s="684"/>
      <c r="BX31" s="685">
        <v>98.9</v>
      </c>
      <c r="BY31" s="684"/>
      <c r="BZ31" s="684"/>
      <c r="CA31" s="684"/>
      <c r="CB31" s="686"/>
      <c r="CD31" s="642"/>
      <c r="CE31" s="643"/>
      <c r="CF31" s="618" t="s">
        <v>300</v>
      </c>
      <c r="CG31" s="619"/>
      <c r="CH31" s="619"/>
      <c r="CI31" s="619"/>
      <c r="CJ31" s="619"/>
      <c r="CK31" s="619"/>
      <c r="CL31" s="619"/>
      <c r="CM31" s="619"/>
      <c r="CN31" s="619"/>
      <c r="CO31" s="619"/>
      <c r="CP31" s="619"/>
      <c r="CQ31" s="620"/>
      <c r="CR31" s="621">
        <v>130517</v>
      </c>
      <c r="CS31" s="634"/>
      <c r="CT31" s="634"/>
      <c r="CU31" s="634"/>
      <c r="CV31" s="634"/>
      <c r="CW31" s="634"/>
      <c r="CX31" s="634"/>
      <c r="CY31" s="635"/>
      <c r="CZ31" s="624">
        <v>0.1</v>
      </c>
      <c r="DA31" s="636"/>
      <c r="DB31" s="636"/>
      <c r="DC31" s="637"/>
      <c r="DD31" s="627">
        <v>130517</v>
      </c>
      <c r="DE31" s="634"/>
      <c r="DF31" s="634"/>
      <c r="DG31" s="634"/>
      <c r="DH31" s="634"/>
      <c r="DI31" s="634"/>
      <c r="DJ31" s="634"/>
      <c r="DK31" s="635"/>
      <c r="DL31" s="627">
        <v>130517</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12196346</v>
      </c>
      <c r="S32" s="622"/>
      <c r="T32" s="622"/>
      <c r="U32" s="622"/>
      <c r="V32" s="622"/>
      <c r="W32" s="622"/>
      <c r="X32" s="622"/>
      <c r="Y32" s="623"/>
      <c r="Z32" s="659">
        <v>12.6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99.4</v>
      </c>
      <c r="BH32" s="634"/>
      <c r="BI32" s="634"/>
      <c r="BJ32" s="634"/>
      <c r="BK32" s="634"/>
      <c r="BL32" s="634"/>
      <c r="BM32" s="625">
        <v>98.2</v>
      </c>
      <c r="BN32" s="634"/>
      <c r="BO32" s="634"/>
      <c r="BP32" s="634"/>
      <c r="BQ32" s="657"/>
      <c r="BR32" s="692">
        <v>99.2</v>
      </c>
      <c r="BS32" s="634"/>
      <c r="BT32" s="634"/>
      <c r="BU32" s="634"/>
      <c r="BV32" s="634"/>
      <c r="BW32" s="634"/>
      <c r="BX32" s="625">
        <v>98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166606</v>
      </c>
      <c r="S33" s="622"/>
      <c r="T33" s="622"/>
      <c r="U33" s="622"/>
      <c r="V33" s="622"/>
      <c r="W33" s="622"/>
      <c r="X33" s="622"/>
      <c r="Y33" s="623"/>
      <c r="Z33" s="659">
        <v>0.2</v>
      </c>
      <c r="AA33" s="659"/>
      <c r="AB33" s="659"/>
      <c r="AC33" s="659"/>
      <c r="AD33" s="660">
        <v>9995</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99.8</v>
      </c>
      <c r="BH33" s="606"/>
      <c r="BI33" s="606"/>
      <c r="BJ33" s="606"/>
      <c r="BK33" s="606"/>
      <c r="BL33" s="606"/>
      <c r="BM33" s="652">
        <v>99.6</v>
      </c>
      <c r="BN33" s="606"/>
      <c r="BO33" s="606"/>
      <c r="BP33" s="606"/>
      <c r="BQ33" s="669"/>
      <c r="BR33" s="682">
        <v>99.8</v>
      </c>
      <c r="BS33" s="606"/>
      <c r="BT33" s="606"/>
      <c r="BU33" s="606"/>
      <c r="BV33" s="606"/>
      <c r="BW33" s="606"/>
      <c r="BX33" s="652">
        <v>99.5</v>
      </c>
      <c r="BY33" s="606"/>
      <c r="BZ33" s="606"/>
      <c r="CA33" s="606"/>
      <c r="CB33" s="669"/>
      <c r="CD33" s="618" t="s">
        <v>307</v>
      </c>
      <c r="CE33" s="619"/>
      <c r="CF33" s="619"/>
      <c r="CG33" s="619"/>
      <c r="CH33" s="619"/>
      <c r="CI33" s="619"/>
      <c r="CJ33" s="619"/>
      <c r="CK33" s="619"/>
      <c r="CL33" s="619"/>
      <c r="CM33" s="619"/>
      <c r="CN33" s="619"/>
      <c r="CO33" s="619"/>
      <c r="CP33" s="619"/>
      <c r="CQ33" s="620"/>
      <c r="CR33" s="621">
        <v>36683478</v>
      </c>
      <c r="CS33" s="634"/>
      <c r="CT33" s="634"/>
      <c r="CU33" s="634"/>
      <c r="CV33" s="634"/>
      <c r="CW33" s="634"/>
      <c r="CX33" s="634"/>
      <c r="CY33" s="635"/>
      <c r="CZ33" s="624">
        <v>39.9</v>
      </c>
      <c r="DA33" s="636"/>
      <c r="DB33" s="636"/>
      <c r="DC33" s="637"/>
      <c r="DD33" s="627">
        <v>29728909</v>
      </c>
      <c r="DE33" s="634"/>
      <c r="DF33" s="634"/>
      <c r="DG33" s="634"/>
      <c r="DH33" s="634"/>
      <c r="DI33" s="634"/>
      <c r="DJ33" s="634"/>
      <c r="DK33" s="635"/>
      <c r="DL33" s="627">
        <v>21730689</v>
      </c>
      <c r="DM33" s="634"/>
      <c r="DN33" s="634"/>
      <c r="DO33" s="634"/>
      <c r="DP33" s="634"/>
      <c r="DQ33" s="634"/>
      <c r="DR33" s="634"/>
      <c r="DS33" s="634"/>
      <c r="DT33" s="634"/>
      <c r="DU33" s="634"/>
      <c r="DV33" s="635"/>
      <c r="DW33" s="624">
        <v>44.9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92066</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15500359</v>
      </c>
      <c r="CS34" s="622"/>
      <c r="CT34" s="622"/>
      <c r="CU34" s="622"/>
      <c r="CV34" s="622"/>
      <c r="CW34" s="622"/>
      <c r="CX34" s="622"/>
      <c r="CY34" s="623"/>
      <c r="CZ34" s="624">
        <v>16.899999999999999</v>
      </c>
      <c r="DA34" s="636"/>
      <c r="DB34" s="636"/>
      <c r="DC34" s="637"/>
      <c r="DD34" s="627">
        <v>11627069</v>
      </c>
      <c r="DE34" s="622"/>
      <c r="DF34" s="622"/>
      <c r="DG34" s="622"/>
      <c r="DH34" s="622"/>
      <c r="DI34" s="622"/>
      <c r="DJ34" s="622"/>
      <c r="DK34" s="623"/>
      <c r="DL34" s="627">
        <v>10850891</v>
      </c>
      <c r="DM34" s="622"/>
      <c r="DN34" s="622"/>
      <c r="DO34" s="622"/>
      <c r="DP34" s="622"/>
      <c r="DQ34" s="622"/>
      <c r="DR34" s="622"/>
      <c r="DS34" s="622"/>
      <c r="DT34" s="622"/>
      <c r="DU34" s="622"/>
      <c r="DV34" s="623"/>
      <c r="DW34" s="624">
        <v>22.4</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1436439</v>
      </c>
      <c r="S35" s="622"/>
      <c r="T35" s="622"/>
      <c r="U35" s="622"/>
      <c r="V35" s="622"/>
      <c r="W35" s="622"/>
      <c r="X35" s="622"/>
      <c r="Y35" s="623"/>
      <c r="Z35" s="659">
        <v>1.5</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915412</v>
      </c>
      <c r="CS35" s="634"/>
      <c r="CT35" s="634"/>
      <c r="CU35" s="634"/>
      <c r="CV35" s="634"/>
      <c r="CW35" s="634"/>
      <c r="CX35" s="634"/>
      <c r="CY35" s="635"/>
      <c r="CZ35" s="624">
        <v>1</v>
      </c>
      <c r="DA35" s="636"/>
      <c r="DB35" s="636"/>
      <c r="DC35" s="637"/>
      <c r="DD35" s="627">
        <v>834251</v>
      </c>
      <c r="DE35" s="634"/>
      <c r="DF35" s="634"/>
      <c r="DG35" s="634"/>
      <c r="DH35" s="634"/>
      <c r="DI35" s="634"/>
      <c r="DJ35" s="634"/>
      <c r="DK35" s="635"/>
      <c r="DL35" s="627">
        <v>791495</v>
      </c>
      <c r="DM35" s="634"/>
      <c r="DN35" s="634"/>
      <c r="DO35" s="634"/>
      <c r="DP35" s="634"/>
      <c r="DQ35" s="634"/>
      <c r="DR35" s="634"/>
      <c r="DS35" s="634"/>
      <c r="DT35" s="634"/>
      <c r="DU35" s="634"/>
      <c r="DV35" s="635"/>
      <c r="DW35" s="624">
        <v>1.6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5627723</v>
      </c>
      <c r="S36" s="622"/>
      <c r="T36" s="622"/>
      <c r="U36" s="622"/>
      <c r="V36" s="622"/>
      <c r="W36" s="622"/>
      <c r="X36" s="622"/>
      <c r="Y36" s="623"/>
      <c r="Z36" s="659">
        <v>5.8</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9669357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180186</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9978032</v>
      </c>
      <c r="CS36" s="622"/>
      <c r="CT36" s="622"/>
      <c r="CU36" s="622"/>
      <c r="CV36" s="622"/>
      <c r="CW36" s="622"/>
      <c r="CX36" s="622"/>
      <c r="CY36" s="623"/>
      <c r="CZ36" s="624">
        <v>10.9</v>
      </c>
      <c r="DA36" s="636"/>
      <c r="DB36" s="636"/>
      <c r="DC36" s="637"/>
      <c r="DD36" s="627">
        <v>8089117</v>
      </c>
      <c r="DE36" s="622"/>
      <c r="DF36" s="622"/>
      <c r="DG36" s="622"/>
      <c r="DH36" s="622"/>
      <c r="DI36" s="622"/>
      <c r="DJ36" s="622"/>
      <c r="DK36" s="623"/>
      <c r="DL36" s="627">
        <v>5423910</v>
      </c>
      <c r="DM36" s="622"/>
      <c r="DN36" s="622"/>
      <c r="DO36" s="622"/>
      <c r="DP36" s="622"/>
      <c r="DQ36" s="622"/>
      <c r="DR36" s="622"/>
      <c r="DS36" s="622"/>
      <c r="DT36" s="622"/>
      <c r="DU36" s="622"/>
      <c r="DV36" s="623"/>
      <c r="DW36" s="624">
        <v>11.2</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1427975</v>
      </c>
      <c r="S37" s="622"/>
      <c r="T37" s="622"/>
      <c r="U37" s="622"/>
      <c r="V37" s="622"/>
      <c r="W37" s="622"/>
      <c r="X37" s="622"/>
      <c r="Y37" s="623"/>
      <c r="Z37" s="659">
        <v>1.5</v>
      </c>
      <c r="AA37" s="659"/>
      <c r="AB37" s="659"/>
      <c r="AC37" s="659"/>
      <c r="AD37" s="660">
        <v>7520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2568709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-1074373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540873</v>
      </c>
      <c r="CS37" s="634"/>
      <c r="CT37" s="634"/>
      <c r="CU37" s="634"/>
      <c r="CV37" s="634"/>
      <c r="CW37" s="634"/>
      <c r="CX37" s="634"/>
      <c r="CY37" s="635"/>
      <c r="CZ37" s="624">
        <v>0.6</v>
      </c>
      <c r="DA37" s="636"/>
      <c r="DB37" s="636"/>
      <c r="DC37" s="637"/>
      <c r="DD37" s="627">
        <v>540873</v>
      </c>
      <c r="DE37" s="634"/>
      <c r="DF37" s="634"/>
      <c r="DG37" s="634"/>
      <c r="DH37" s="634"/>
      <c r="DI37" s="634"/>
      <c r="DJ37" s="634"/>
      <c r="DK37" s="635"/>
      <c r="DL37" s="627">
        <v>470794</v>
      </c>
      <c r="DM37" s="634"/>
      <c r="DN37" s="634"/>
      <c r="DO37" s="634"/>
      <c r="DP37" s="634"/>
      <c r="DQ37" s="634"/>
      <c r="DR37" s="634"/>
      <c r="DS37" s="634"/>
      <c r="DT37" s="634"/>
      <c r="DU37" s="634"/>
      <c r="DV37" s="635"/>
      <c r="DW37" s="624">
        <v>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2374000</v>
      </c>
      <c r="S38" s="622"/>
      <c r="T38" s="622"/>
      <c r="U38" s="622"/>
      <c r="V38" s="622"/>
      <c r="W38" s="622"/>
      <c r="X38" s="622"/>
      <c r="Y38" s="623"/>
      <c r="Z38" s="659">
        <v>2.5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t="s">
        <v>122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24023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7100648</v>
      </c>
      <c r="CS38" s="622"/>
      <c r="CT38" s="622"/>
      <c r="CU38" s="622"/>
      <c r="CV38" s="622"/>
      <c r="CW38" s="622"/>
      <c r="CX38" s="622"/>
      <c r="CY38" s="623"/>
      <c r="CZ38" s="624">
        <v>7.7</v>
      </c>
      <c r="DA38" s="636"/>
      <c r="DB38" s="636"/>
      <c r="DC38" s="637"/>
      <c r="DD38" s="627">
        <v>6090373</v>
      </c>
      <c r="DE38" s="622"/>
      <c r="DF38" s="622"/>
      <c r="DG38" s="622"/>
      <c r="DH38" s="622"/>
      <c r="DI38" s="622"/>
      <c r="DJ38" s="622"/>
      <c r="DK38" s="623"/>
      <c r="DL38" s="627">
        <v>4664393</v>
      </c>
      <c r="DM38" s="622"/>
      <c r="DN38" s="622"/>
      <c r="DO38" s="622"/>
      <c r="DP38" s="622"/>
      <c r="DQ38" s="622"/>
      <c r="DR38" s="622"/>
      <c r="DS38" s="622"/>
      <c r="DT38" s="622"/>
      <c r="DU38" s="622"/>
      <c r="DV38" s="623"/>
      <c r="DW38" s="624">
        <v>9.6</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33453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3052381</v>
      </c>
      <c r="CS39" s="634"/>
      <c r="CT39" s="634"/>
      <c r="CU39" s="634"/>
      <c r="CV39" s="634"/>
      <c r="CW39" s="634"/>
      <c r="CX39" s="634"/>
      <c r="CY39" s="635"/>
      <c r="CZ39" s="624">
        <v>3.3</v>
      </c>
      <c r="DA39" s="636"/>
      <c r="DB39" s="636"/>
      <c r="DC39" s="637"/>
      <c r="DD39" s="627">
        <v>3001453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136646</v>
      </c>
      <c r="CS40" s="622"/>
      <c r="CT40" s="622"/>
      <c r="CU40" s="622"/>
      <c r="CV40" s="622"/>
      <c r="CW40" s="622"/>
      <c r="CX40" s="622"/>
      <c r="CY40" s="623"/>
      <c r="CZ40" s="624">
        <v>0.1</v>
      </c>
      <c r="DA40" s="636"/>
      <c r="DB40" s="636"/>
      <c r="DC40" s="637"/>
      <c r="DD40" s="627">
        <v>86646</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96622924</v>
      </c>
      <c r="S41" s="646"/>
      <c r="T41" s="646"/>
      <c r="U41" s="646"/>
      <c r="V41" s="646"/>
      <c r="W41" s="646"/>
      <c r="X41" s="646"/>
      <c r="Y41" s="649"/>
      <c r="Z41" s="650">
        <v>100</v>
      </c>
      <c r="AA41" s="650"/>
      <c r="AB41" s="650"/>
      <c r="AC41" s="650"/>
      <c r="AD41" s="651">
        <v>48416517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2290000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4810648</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321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9334913</v>
      </c>
      <c r="CS42" s="634"/>
      <c r="CT42" s="634"/>
      <c r="CU42" s="634"/>
      <c r="CV42" s="634"/>
      <c r="CW42" s="634"/>
      <c r="CX42" s="634"/>
      <c r="CY42" s="635"/>
      <c r="CZ42" s="624">
        <v>10.199999999999999</v>
      </c>
      <c r="DA42" s="636"/>
      <c r="DB42" s="636"/>
      <c r="DC42" s="637"/>
      <c r="DD42" s="627">
        <v>2390180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139819</v>
      </c>
      <c r="CS43" s="634"/>
      <c r="CT43" s="634"/>
      <c r="CU43" s="634"/>
      <c r="CV43" s="634"/>
      <c r="CW43" s="634"/>
      <c r="CX43" s="634"/>
      <c r="CY43" s="635"/>
      <c r="CZ43" s="624">
        <v>0.2</v>
      </c>
      <c r="DA43" s="636"/>
      <c r="DB43" s="636"/>
      <c r="DC43" s="637"/>
      <c r="DD43" s="627">
        <v>139819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8120094</v>
      </c>
      <c r="CS44" s="622"/>
      <c r="CT44" s="622"/>
      <c r="CU44" s="622"/>
      <c r="CV44" s="622"/>
      <c r="CW44" s="622"/>
      <c r="CX44" s="622"/>
      <c r="CY44" s="623"/>
      <c r="CZ44" s="624">
        <v>8.8000000000000007</v>
      </c>
      <c r="DA44" s="625"/>
      <c r="DB44" s="625"/>
      <c r="DC44" s="626"/>
      <c r="DD44" s="627">
        <v>2275344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2624788</v>
      </c>
      <c r="CS45" s="634"/>
      <c r="CT45" s="634"/>
      <c r="CU45" s="634"/>
      <c r="CV45" s="634"/>
      <c r="CW45" s="634"/>
      <c r="CX45" s="634"/>
      <c r="CY45" s="635"/>
      <c r="CZ45" s="624">
        <v>2.9</v>
      </c>
      <c r="DA45" s="636"/>
      <c r="DB45" s="636"/>
      <c r="DC45" s="637"/>
      <c r="DD45" s="627">
        <v>259898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5495306</v>
      </c>
      <c r="CS46" s="622"/>
      <c r="CT46" s="622"/>
      <c r="CU46" s="622"/>
      <c r="CV46" s="622"/>
      <c r="CW46" s="622"/>
      <c r="CX46" s="622"/>
      <c r="CY46" s="623"/>
      <c r="CZ46" s="624">
        <v>6</v>
      </c>
      <c r="DA46" s="625"/>
      <c r="DB46" s="625"/>
      <c r="DC46" s="626"/>
      <c r="DD46" s="627">
        <v>2015446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1214819</v>
      </c>
      <c r="CS47" s="634"/>
      <c r="CT47" s="634"/>
      <c r="CU47" s="634"/>
      <c r="CV47" s="634"/>
      <c r="CW47" s="634"/>
      <c r="CX47" s="634"/>
      <c r="CY47" s="635"/>
      <c r="CZ47" s="624">
        <v>1.3</v>
      </c>
      <c r="DA47" s="636"/>
      <c r="DB47" s="636"/>
      <c r="DC47" s="637"/>
      <c r="DD47" s="627">
        <v>114836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91928693</v>
      </c>
      <c r="CS49" s="606"/>
      <c r="CT49" s="606"/>
      <c r="CU49" s="606"/>
      <c r="CV49" s="606"/>
      <c r="CW49" s="606"/>
      <c r="CX49" s="606"/>
      <c r="CY49" s="607"/>
      <c r="CZ49" s="608">
        <v>100</v>
      </c>
      <c r="DA49" s="609"/>
      <c r="DB49" s="609"/>
      <c r="DC49" s="610"/>
      <c r="DD49" s="611">
        <v>55072446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PRYY06b65pv9sS25mVlmu3Aj8xUmYfJ6FIxwZ2ThcsKYkp739xMJQrkHmHqVVhM1sX1Em66N7phVAfR6wDyVg==" saltValue="D9gCIxcVfWEtbDEPDWEYi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96623</v>
      </c>
      <c r="R7" s="1103"/>
      <c r="S7" s="1103"/>
      <c r="T7" s="1103"/>
      <c r="U7" s="1103"/>
      <c r="V7" s="1103">
        <v>91929</v>
      </c>
      <c r="W7" s="1103"/>
      <c r="X7" s="1103"/>
      <c r="Y7" s="1103"/>
      <c r="Z7" s="1103"/>
      <c r="AA7" s="1103">
        <v>4694</v>
      </c>
      <c r="AB7" s="1103"/>
      <c r="AC7" s="1103"/>
      <c r="AD7" s="1103"/>
      <c r="AE7" s="1104"/>
      <c r="AF7" s="1105">
        <v>3414</v>
      </c>
      <c r="AG7" s="1106"/>
      <c r="AH7" s="1106"/>
      <c r="AI7" s="1106"/>
      <c r="AJ7" s="1107"/>
      <c r="AK7" s="1108">
        <v>1436</v>
      </c>
      <c r="AL7" s="1109"/>
      <c r="AM7" s="1109"/>
      <c r="AN7" s="1109"/>
      <c r="AO7" s="1109"/>
      <c r="AP7" s="1109">
        <v>27854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547</v>
      </c>
      <c r="BT7" s="1100"/>
      <c r="BU7" s="1100"/>
      <c r="BV7" s="1100"/>
      <c r="BW7" s="1100"/>
      <c r="BX7" s="1100"/>
      <c r="BY7" s="1100"/>
      <c r="BZ7" s="1100"/>
      <c r="CA7" s="1100"/>
      <c r="CB7" s="1100"/>
      <c r="CC7" s="1100"/>
      <c r="CD7" s="1100"/>
      <c r="CE7" s="1100"/>
      <c r="CF7" s="1100"/>
      <c r="CG7" s="1112"/>
      <c r="CH7" s="1096">
        <v>8.6</v>
      </c>
      <c r="CI7" s="1097"/>
      <c r="CJ7" s="1097"/>
      <c r="CK7" s="1097"/>
      <c r="CL7" s="1098"/>
      <c r="CM7" s="1096">
        <v>438</v>
      </c>
      <c r="CN7" s="1097"/>
      <c r="CO7" s="1097"/>
      <c r="CP7" s="1097"/>
      <c r="CQ7" s="1098"/>
      <c r="CR7" s="1096">
        <v>658</v>
      </c>
      <c r="CS7" s="1097"/>
      <c r="CT7" s="1097"/>
      <c r="CU7" s="1097"/>
      <c r="CV7" s="1098"/>
      <c r="CW7" s="1096">
        <v>139</v>
      </c>
      <c r="CX7" s="1097"/>
      <c r="CY7" s="1097"/>
      <c r="CZ7" s="1097"/>
      <c r="DA7" s="1098"/>
      <c r="DB7" s="1096" t="s">
        <v>487</v>
      </c>
      <c r="DC7" s="1097"/>
      <c r="DD7" s="1097"/>
      <c r="DE7" s="1097"/>
      <c r="DF7" s="1098"/>
      <c r="DG7" s="1096" t="s">
        <v>487</v>
      </c>
      <c r="DH7" s="1097"/>
      <c r="DI7" s="1097"/>
      <c r="DJ7" s="1097"/>
      <c r="DK7" s="1098"/>
      <c r="DL7" s="1096" t="s">
        <v>487</v>
      </c>
      <c r="DM7" s="1097"/>
      <c r="DN7" s="1097"/>
      <c r="DO7" s="1097"/>
      <c r="DP7" s="1098"/>
      <c r="DQ7" s="1096" t="s">
        <v>487</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548</v>
      </c>
      <c r="BT8" s="993"/>
      <c r="BU8" s="993"/>
      <c r="BV8" s="993"/>
      <c r="BW8" s="993"/>
      <c r="BX8" s="993"/>
      <c r="BY8" s="993"/>
      <c r="BZ8" s="993"/>
      <c r="CA8" s="993"/>
      <c r="CB8" s="993"/>
      <c r="CC8" s="993"/>
      <c r="CD8" s="993"/>
      <c r="CE8" s="993"/>
      <c r="CF8" s="993"/>
      <c r="CG8" s="1014"/>
      <c r="CH8" s="989">
        <v>53</v>
      </c>
      <c r="CI8" s="990"/>
      <c r="CJ8" s="990"/>
      <c r="CK8" s="990"/>
      <c r="CL8" s="991"/>
      <c r="CM8" s="989">
        <v>2614</v>
      </c>
      <c r="CN8" s="990"/>
      <c r="CO8" s="990"/>
      <c r="CP8" s="990"/>
      <c r="CQ8" s="991"/>
      <c r="CR8" s="989">
        <v>150</v>
      </c>
      <c r="CS8" s="990"/>
      <c r="CT8" s="990"/>
      <c r="CU8" s="990"/>
      <c r="CV8" s="991"/>
      <c r="CW8" s="989" t="s">
        <v>558</v>
      </c>
      <c r="CX8" s="990"/>
      <c r="CY8" s="990"/>
      <c r="CZ8" s="990"/>
      <c r="DA8" s="991"/>
      <c r="DB8" s="989" t="s">
        <v>487</v>
      </c>
      <c r="DC8" s="990"/>
      <c r="DD8" s="990"/>
      <c r="DE8" s="990"/>
      <c r="DF8" s="991"/>
      <c r="DG8" s="989" t="s">
        <v>487</v>
      </c>
      <c r="DH8" s="990"/>
      <c r="DI8" s="990"/>
      <c r="DJ8" s="990"/>
      <c r="DK8" s="991"/>
      <c r="DL8" s="989" t="s">
        <v>487</v>
      </c>
      <c r="DM8" s="990"/>
      <c r="DN8" s="990"/>
      <c r="DO8" s="990"/>
      <c r="DP8" s="991"/>
      <c r="DQ8" s="989" t="s">
        <v>487</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t="s">
        <v>551</v>
      </c>
      <c r="BS9" s="992" t="s">
        <v>549</v>
      </c>
      <c r="BT9" s="993"/>
      <c r="BU9" s="993"/>
      <c r="BV9" s="993"/>
      <c r="BW9" s="993"/>
      <c r="BX9" s="993"/>
      <c r="BY9" s="993"/>
      <c r="BZ9" s="993"/>
      <c r="CA9" s="993"/>
      <c r="CB9" s="993"/>
      <c r="CC9" s="993"/>
      <c r="CD9" s="993"/>
      <c r="CE9" s="993"/>
      <c r="CF9" s="993"/>
      <c r="CG9" s="1014"/>
      <c r="CH9" s="989">
        <v>0</v>
      </c>
      <c r="CI9" s="990"/>
      <c r="CJ9" s="990"/>
      <c r="CK9" s="990"/>
      <c r="CL9" s="991"/>
      <c r="CM9" s="989">
        <v>20</v>
      </c>
      <c r="CN9" s="990"/>
      <c r="CO9" s="990"/>
      <c r="CP9" s="990"/>
      <c r="CQ9" s="991"/>
      <c r="CR9" s="989">
        <v>5</v>
      </c>
      <c r="CS9" s="990"/>
      <c r="CT9" s="990"/>
      <c r="CU9" s="990"/>
      <c r="CV9" s="991"/>
      <c r="CW9" s="989" t="s">
        <v>558</v>
      </c>
      <c r="CX9" s="990"/>
      <c r="CY9" s="990"/>
      <c r="CZ9" s="990"/>
      <c r="DA9" s="991"/>
      <c r="DB9" s="989" t="s">
        <v>487</v>
      </c>
      <c r="DC9" s="990"/>
      <c r="DD9" s="990"/>
      <c r="DE9" s="990"/>
      <c r="DF9" s="991"/>
      <c r="DG9" s="989">
        <v>285</v>
      </c>
      <c r="DH9" s="990"/>
      <c r="DI9" s="990"/>
      <c r="DJ9" s="990"/>
      <c r="DK9" s="991"/>
      <c r="DL9" s="989" t="s">
        <v>487</v>
      </c>
      <c r="DM9" s="990"/>
      <c r="DN9" s="990"/>
      <c r="DO9" s="990"/>
      <c r="DP9" s="991"/>
      <c r="DQ9" s="989" t="s">
        <v>487</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550</v>
      </c>
      <c r="BT10" s="993"/>
      <c r="BU10" s="993"/>
      <c r="BV10" s="993"/>
      <c r="BW10" s="993"/>
      <c r="BX10" s="993"/>
      <c r="BY10" s="993"/>
      <c r="BZ10" s="993"/>
      <c r="CA10" s="993"/>
      <c r="CB10" s="993"/>
      <c r="CC10" s="993"/>
      <c r="CD10" s="993"/>
      <c r="CE10" s="993"/>
      <c r="CF10" s="993"/>
      <c r="CG10" s="1014"/>
      <c r="CH10" s="989">
        <v>1592</v>
      </c>
      <c r="CI10" s="990"/>
      <c r="CJ10" s="990"/>
      <c r="CK10" s="990"/>
      <c r="CL10" s="991"/>
      <c r="CM10" s="989">
        <v>35753</v>
      </c>
      <c r="CN10" s="990"/>
      <c r="CO10" s="990"/>
      <c r="CP10" s="990"/>
      <c r="CQ10" s="991"/>
      <c r="CR10" s="989">
        <v>331</v>
      </c>
      <c r="CS10" s="990"/>
      <c r="CT10" s="990"/>
      <c r="CU10" s="990"/>
      <c r="CV10" s="991"/>
      <c r="CW10" s="989" t="s">
        <v>558</v>
      </c>
      <c r="CX10" s="990"/>
      <c r="CY10" s="990"/>
      <c r="CZ10" s="990"/>
      <c r="DA10" s="991"/>
      <c r="DB10" s="989">
        <v>1200</v>
      </c>
      <c r="DC10" s="990"/>
      <c r="DD10" s="990"/>
      <c r="DE10" s="990"/>
      <c r="DF10" s="991"/>
      <c r="DG10" s="989" t="s">
        <v>558</v>
      </c>
      <c r="DH10" s="990"/>
      <c r="DI10" s="990"/>
      <c r="DJ10" s="990"/>
      <c r="DK10" s="991"/>
      <c r="DL10" s="989" t="s">
        <v>487</v>
      </c>
      <c r="DM10" s="990"/>
      <c r="DN10" s="990"/>
      <c r="DO10" s="990"/>
      <c r="DP10" s="991"/>
      <c r="DQ10" s="989" t="s">
        <v>487</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96623</v>
      </c>
      <c r="R23" s="1061"/>
      <c r="S23" s="1061"/>
      <c r="T23" s="1061"/>
      <c r="U23" s="1061"/>
      <c r="V23" s="1061">
        <v>91929</v>
      </c>
      <c r="W23" s="1061"/>
      <c r="X23" s="1061"/>
      <c r="Y23" s="1061"/>
      <c r="Z23" s="1061"/>
      <c r="AA23" s="1061">
        <v>4694</v>
      </c>
      <c r="AB23" s="1061"/>
      <c r="AC23" s="1061"/>
      <c r="AD23" s="1061"/>
      <c r="AE23" s="1068"/>
      <c r="AF23" s="1069">
        <v>3414</v>
      </c>
      <c r="AG23" s="1061"/>
      <c r="AH23" s="1061"/>
      <c r="AI23" s="1061"/>
      <c r="AJ23" s="1070"/>
      <c r="AK23" s="1071"/>
      <c r="AL23" s="1072"/>
      <c r="AM23" s="1072"/>
      <c r="AN23" s="1072"/>
      <c r="AO23" s="1072"/>
      <c r="AP23" s="1061">
        <v>27854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17088</v>
      </c>
      <c r="R28" s="1051"/>
      <c r="S28" s="1051"/>
      <c r="T28" s="1051"/>
      <c r="U28" s="1051"/>
      <c r="V28" s="1051">
        <v>16908</v>
      </c>
      <c r="W28" s="1051"/>
      <c r="X28" s="1051"/>
      <c r="Y28" s="1051"/>
      <c r="Z28" s="1051"/>
      <c r="AA28" s="1051">
        <v>180</v>
      </c>
      <c r="AB28" s="1051"/>
      <c r="AC28" s="1051"/>
      <c r="AD28" s="1051"/>
      <c r="AE28" s="1052"/>
      <c r="AF28" s="1053">
        <v>180</v>
      </c>
      <c r="AG28" s="1051"/>
      <c r="AH28" s="1051"/>
      <c r="AI28" s="1051"/>
      <c r="AJ28" s="1054"/>
      <c r="AK28" s="1042">
        <v>2290</v>
      </c>
      <c r="AL28" s="1043"/>
      <c r="AM28" s="1043"/>
      <c r="AN28" s="1043"/>
      <c r="AO28" s="1043"/>
      <c r="AP28" s="1043" t="s">
        <v>487</v>
      </c>
      <c r="AQ28" s="1043"/>
      <c r="AR28" s="1043"/>
      <c r="AS28" s="1043"/>
      <c r="AT28" s="1043"/>
      <c r="AU28" s="1043" t="s">
        <v>487</v>
      </c>
      <c r="AV28" s="1043"/>
      <c r="AW28" s="1043"/>
      <c r="AX28" s="1043"/>
      <c r="AY28" s="1043"/>
      <c r="AZ28" s="1044" t="s">
        <v>487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15319</v>
      </c>
      <c r="R29" s="1039"/>
      <c r="S29" s="1039"/>
      <c r="T29" s="1039"/>
      <c r="U29" s="1039"/>
      <c r="V29" s="1039">
        <v>15263</v>
      </c>
      <c r="W29" s="1039"/>
      <c r="X29" s="1039"/>
      <c r="Y29" s="1039"/>
      <c r="Z29" s="1039"/>
      <c r="AA29" s="1039">
        <v>56</v>
      </c>
      <c r="AB29" s="1039"/>
      <c r="AC29" s="1039"/>
      <c r="AD29" s="1039"/>
      <c r="AE29" s="1040"/>
      <c r="AF29" s="1035">
        <v>56</v>
      </c>
      <c r="AG29" s="1036"/>
      <c r="AH29" s="1036"/>
      <c r="AI29" s="1036"/>
      <c r="AJ29" s="1037"/>
      <c r="AK29" s="980">
        <v>2574</v>
      </c>
      <c r="AL29" s="971"/>
      <c r="AM29" s="971"/>
      <c r="AN29" s="971"/>
      <c r="AO29" s="971"/>
      <c r="AP29" s="971" t="s">
        <v>487</v>
      </c>
      <c r="AQ29" s="971"/>
      <c r="AR29" s="971"/>
      <c r="AS29" s="971"/>
      <c r="AT29" s="971"/>
      <c r="AU29" s="971" t="s">
        <v>487</v>
      </c>
      <c r="AV29" s="971"/>
      <c r="AW29" s="971"/>
      <c r="AX29" s="971"/>
      <c r="AY29" s="971"/>
      <c r="AZ29" s="1041" t="s">
        <v>487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3348</v>
      </c>
      <c r="R30" s="1039"/>
      <c r="S30" s="1039"/>
      <c r="T30" s="1039"/>
      <c r="U30" s="1039"/>
      <c r="V30" s="1039">
        <v>3326</v>
      </c>
      <c r="W30" s="1039"/>
      <c r="X30" s="1039"/>
      <c r="Y30" s="1039"/>
      <c r="Z30" s="1039"/>
      <c r="AA30" s="1039">
        <v>22</v>
      </c>
      <c r="AB30" s="1039"/>
      <c r="AC30" s="1039"/>
      <c r="AD30" s="1039"/>
      <c r="AE30" s="1040"/>
      <c r="AF30" s="1035">
        <v>22</v>
      </c>
      <c r="AG30" s="1036"/>
      <c r="AH30" s="1036"/>
      <c r="AI30" s="1036"/>
      <c r="AJ30" s="1037"/>
      <c r="AK30" s="980">
        <v>2404</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114</v>
      </c>
      <c r="R31" s="1039"/>
      <c r="S31" s="1039"/>
      <c r="T31" s="1039"/>
      <c r="U31" s="1039"/>
      <c r="V31" s="1039">
        <v>104</v>
      </c>
      <c r="W31" s="1039"/>
      <c r="X31" s="1039"/>
      <c r="Y31" s="1039"/>
      <c r="Z31" s="1039"/>
      <c r="AA31" s="1039">
        <v>10</v>
      </c>
      <c r="AB31" s="1039"/>
      <c r="AC31" s="1039"/>
      <c r="AD31" s="1039"/>
      <c r="AE31" s="1040"/>
      <c r="AF31" s="1035">
        <v>10</v>
      </c>
      <c r="AG31" s="1036"/>
      <c r="AH31" s="1036"/>
      <c r="AI31" s="1036"/>
      <c r="AJ31" s="1037"/>
      <c r="AK31" s="980">
        <v>0</v>
      </c>
      <c r="AL31" s="971"/>
      <c r="AM31" s="971"/>
      <c r="AN31" s="971"/>
      <c r="AO31" s="971"/>
      <c r="AP31" s="971" t="s">
        <v>487</v>
      </c>
      <c r="AQ31" s="971"/>
      <c r="AR31" s="971"/>
      <c r="AS31" s="971"/>
      <c r="AT31" s="971"/>
      <c r="AU31" s="971" t="s">
        <v>487</v>
      </c>
      <c r="AV31" s="971"/>
      <c r="AW31" s="971"/>
      <c r="AX31" s="971"/>
      <c r="AY31" s="971"/>
      <c r="AZ31" s="1041" t="s">
        <v>487</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31062</v>
      </c>
      <c r="R32" s="1039"/>
      <c r="S32" s="1039"/>
      <c r="T32" s="1039"/>
      <c r="U32" s="1039"/>
      <c r="V32" s="1039">
        <v>30907</v>
      </c>
      <c r="W32" s="1039"/>
      <c r="X32" s="1039"/>
      <c r="Y32" s="1039"/>
      <c r="Z32" s="1039"/>
      <c r="AA32" s="1039">
        <v>154</v>
      </c>
      <c r="AB32" s="1039"/>
      <c r="AC32" s="1039"/>
      <c r="AD32" s="1039"/>
      <c r="AE32" s="1040"/>
      <c r="AF32" s="1035">
        <v>154</v>
      </c>
      <c r="AG32" s="1036"/>
      <c r="AH32" s="1036"/>
      <c r="AI32" s="1036"/>
      <c r="AJ32" s="1037"/>
      <c r="AK32" s="980">
        <v>742</v>
      </c>
      <c r="AL32" s="971"/>
      <c r="AM32" s="971"/>
      <c r="AN32" s="971"/>
      <c r="AO32" s="971"/>
      <c r="AP32" s="971" t="s">
        <v>487</v>
      </c>
      <c r="AQ32" s="971"/>
      <c r="AR32" s="971"/>
      <c r="AS32" s="971"/>
      <c r="AT32" s="971"/>
      <c r="AU32" s="971" t="s">
        <v>487</v>
      </c>
      <c r="AV32" s="971"/>
      <c r="AW32" s="971"/>
      <c r="AX32" s="971"/>
      <c r="AY32" s="971"/>
      <c r="AZ32" s="1041" t="s">
        <v>487</v>
      </c>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393</v>
      </c>
      <c r="C33" s="1031"/>
      <c r="D33" s="1031"/>
      <c r="E33" s="1031"/>
      <c r="F33" s="1031"/>
      <c r="G33" s="1031"/>
      <c r="H33" s="1031"/>
      <c r="I33" s="1031"/>
      <c r="J33" s="1031"/>
      <c r="K33" s="1031"/>
      <c r="L33" s="1031"/>
      <c r="M33" s="1031"/>
      <c r="N33" s="1031"/>
      <c r="O33" s="1031"/>
      <c r="P33" s="1032"/>
      <c r="Q33" s="1038">
        <v>5785</v>
      </c>
      <c r="R33" s="1039"/>
      <c r="S33" s="1039"/>
      <c r="T33" s="1039"/>
      <c r="U33" s="1039"/>
      <c r="V33" s="1039">
        <v>5488</v>
      </c>
      <c r="W33" s="1039"/>
      <c r="X33" s="1039"/>
      <c r="Y33" s="1039"/>
      <c r="Z33" s="1039"/>
      <c r="AA33" s="1039">
        <v>297</v>
      </c>
      <c r="AB33" s="1039"/>
      <c r="AC33" s="1039"/>
      <c r="AD33" s="1039"/>
      <c r="AE33" s="1040"/>
      <c r="AF33" s="1035">
        <v>3954</v>
      </c>
      <c r="AG33" s="1036"/>
      <c r="AH33" s="1036"/>
      <c r="AI33" s="1036"/>
      <c r="AJ33" s="1037"/>
      <c r="AK33" s="980">
        <v>2569</v>
      </c>
      <c r="AL33" s="971"/>
      <c r="AM33" s="971"/>
      <c r="AN33" s="971"/>
      <c r="AO33" s="971"/>
      <c r="AP33" s="971">
        <v>16800</v>
      </c>
      <c r="AQ33" s="971"/>
      <c r="AR33" s="971"/>
      <c r="AS33" s="971"/>
      <c r="AT33" s="971"/>
      <c r="AU33" s="971">
        <v>12835</v>
      </c>
      <c r="AV33" s="971"/>
      <c r="AW33" s="971"/>
      <c r="AX33" s="971"/>
      <c r="AY33" s="971"/>
      <c r="AZ33" s="1041" t="s">
        <v>487</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4376</v>
      </c>
      <c r="AG63" s="959"/>
      <c r="AH63" s="959"/>
      <c r="AI63" s="959"/>
      <c r="AJ63" s="1022"/>
      <c r="AK63" s="1023"/>
      <c r="AL63" s="963"/>
      <c r="AM63" s="963"/>
      <c r="AN63" s="963"/>
      <c r="AO63" s="963"/>
      <c r="AP63" s="959">
        <v>16800</v>
      </c>
      <c r="AQ63" s="959"/>
      <c r="AR63" s="959"/>
      <c r="AS63" s="959"/>
      <c r="AT63" s="959"/>
      <c r="AU63" s="959">
        <v>12835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552</v>
      </c>
      <c r="C68" s="986"/>
      <c r="D68" s="986"/>
      <c r="E68" s="986"/>
      <c r="F68" s="986"/>
      <c r="G68" s="986"/>
      <c r="H68" s="986"/>
      <c r="I68" s="986"/>
      <c r="J68" s="986"/>
      <c r="K68" s="986"/>
      <c r="L68" s="986"/>
      <c r="M68" s="986"/>
      <c r="N68" s="986"/>
      <c r="O68" s="986"/>
      <c r="P68" s="987"/>
      <c r="Q68" s="988">
        <v>9388</v>
      </c>
      <c r="R68" s="982"/>
      <c r="S68" s="982"/>
      <c r="T68" s="982"/>
      <c r="U68" s="982"/>
      <c r="V68" s="982">
        <v>9097</v>
      </c>
      <c r="W68" s="982"/>
      <c r="X68" s="982"/>
      <c r="Y68" s="982"/>
      <c r="Z68" s="982"/>
      <c r="AA68" s="982">
        <v>291</v>
      </c>
      <c r="AB68" s="982"/>
      <c r="AC68" s="982"/>
      <c r="AD68" s="982"/>
      <c r="AE68" s="982"/>
      <c r="AF68" s="982">
        <v>291</v>
      </c>
      <c r="AG68" s="982"/>
      <c r="AH68" s="982"/>
      <c r="AI68" s="982"/>
      <c r="AJ68" s="982"/>
      <c r="AK68" s="982" t="s">
        <v>558</v>
      </c>
      <c r="AL68" s="982"/>
      <c r="AM68" s="982"/>
      <c r="AN68" s="982"/>
      <c r="AO68" s="982"/>
      <c r="AP68" s="982">
        <v>125</v>
      </c>
      <c r="AQ68" s="982"/>
      <c r="AR68" s="982"/>
      <c r="AS68" s="982"/>
      <c r="AT68" s="982"/>
      <c r="AU68" s="982">
        <v>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c r="D69" s="975"/>
      <c r="E69" s="975"/>
      <c r="F69" s="975"/>
      <c r="G69" s="975"/>
      <c r="H69" s="975"/>
      <c r="I69" s="975"/>
      <c r="J69" s="975"/>
      <c r="K69" s="975"/>
      <c r="L69" s="975"/>
      <c r="M69" s="975"/>
      <c r="N69" s="975"/>
      <c r="O69" s="975"/>
      <c r="P69" s="976"/>
      <c r="Q69" s="977">
        <v>1238</v>
      </c>
      <c r="R69" s="971"/>
      <c r="S69" s="971"/>
      <c r="T69" s="971"/>
      <c r="U69" s="971"/>
      <c r="V69" s="971">
        <v>1207</v>
      </c>
      <c r="W69" s="971"/>
      <c r="X69" s="971"/>
      <c r="Y69" s="971"/>
      <c r="Z69" s="971"/>
      <c r="AA69" s="971">
        <v>31</v>
      </c>
      <c r="AB69" s="971"/>
      <c r="AC69" s="971"/>
      <c r="AD69" s="971"/>
      <c r="AE69" s="971"/>
      <c r="AF69" s="971">
        <v>31</v>
      </c>
      <c r="AG69" s="971"/>
      <c r="AH69" s="971"/>
      <c r="AI69" s="971"/>
      <c r="AJ69" s="971"/>
      <c r="AK69" s="971">
        <v>50</v>
      </c>
      <c r="AL69" s="971"/>
      <c r="AM69" s="971"/>
      <c r="AN69" s="971"/>
      <c r="AO69" s="971"/>
      <c r="AP69" s="971" t="s">
        <v>558</v>
      </c>
      <c r="AQ69" s="971"/>
      <c r="AR69" s="971"/>
      <c r="AS69" s="971"/>
      <c r="AT69" s="971"/>
      <c r="AU69" s="971" t="s">
        <v>558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554</v>
      </c>
      <c r="C70" s="975"/>
      <c r="D70" s="975"/>
      <c r="E70" s="975"/>
      <c r="F70" s="975"/>
      <c r="G70" s="975"/>
      <c r="H70" s="975"/>
      <c r="I70" s="975"/>
      <c r="J70" s="975"/>
      <c r="K70" s="975"/>
      <c r="L70" s="975"/>
      <c r="M70" s="975"/>
      <c r="N70" s="975"/>
      <c r="O70" s="975"/>
      <c r="P70" s="976"/>
      <c r="Q70" s="977">
        <v>271</v>
      </c>
      <c r="R70" s="971"/>
      <c r="S70" s="971"/>
      <c r="T70" s="971"/>
      <c r="U70" s="971"/>
      <c r="V70" s="971">
        <v>194</v>
      </c>
      <c r="W70" s="971"/>
      <c r="X70" s="971"/>
      <c r="Y70" s="971"/>
      <c r="Z70" s="971"/>
      <c r="AA70" s="971">
        <v>76</v>
      </c>
      <c r="AB70" s="971"/>
      <c r="AC70" s="971"/>
      <c r="AD70" s="971"/>
      <c r="AE70" s="971"/>
      <c r="AF70" s="971">
        <v>76</v>
      </c>
      <c r="AG70" s="971"/>
      <c r="AH70" s="971"/>
      <c r="AI70" s="971"/>
      <c r="AJ70" s="971"/>
      <c r="AK70" s="971">
        <v>70</v>
      </c>
      <c r="AL70" s="971"/>
      <c r="AM70" s="971"/>
      <c r="AN70" s="971"/>
      <c r="AO70" s="971"/>
      <c r="AP70" s="971" t="s">
        <v>558</v>
      </c>
      <c r="AQ70" s="971"/>
      <c r="AR70" s="971"/>
      <c r="AS70" s="971"/>
      <c r="AT70" s="971"/>
      <c r="AU70" s="971" t="s">
        <v>558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555</v>
      </c>
      <c r="C71" s="975"/>
      <c r="D71" s="975"/>
      <c r="E71" s="975"/>
      <c r="F71" s="975"/>
      <c r="G71" s="975"/>
      <c r="H71" s="975"/>
      <c r="I71" s="975"/>
      <c r="J71" s="975"/>
      <c r="K71" s="975"/>
      <c r="L71" s="975"/>
      <c r="M71" s="975"/>
      <c r="N71" s="975"/>
      <c r="O71" s="975"/>
      <c r="P71" s="976"/>
      <c r="Q71" s="977">
        <v>279</v>
      </c>
      <c r="R71" s="971"/>
      <c r="S71" s="971"/>
      <c r="T71" s="971"/>
      <c r="U71" s="971"/>
      <c r="V71" s="971">
        <v>251</v>
      </c>
      <c r="W71" s="971"/>
      <c r="X71" s="971"/>
      <c r="Y71" s="971"/>
      <c r="Z71" s="971"/>
      <c r="AA71" s="971">
        <v>27</v>
      </c>
      <c r="AB71" s="971"/>
      <c r="AC71" s="971"/>
      <c r="AD71" s="971"/>
      <c r="AE71" s="971"/>
      <c r="AF71" s="971">
        <v>27</v>
      </c>
      <c r="AG71" s="971"/>
      <c r="AH71" s="971"/>
      <c r="AI71" s="971"/>
      <c r="AJ71" s="971"/>
      <c r="AK71" s="971" t="s">
        <v>558</v>
      </c>
      <c r="AL71" s="971"/>
      <c r="AM71" s="971"/>
      <c r="AN71" s="971"/>
      <c r="AO71" s="971"/>
      <c r="AP71" s="971" t="s">
        <v>558</v>
      </c>
      <c r="AQ71" s="971"/>
      <c r="AR71" s="971"/>
      <c r="AS71" s="971"/>
      <c r="AT71" s="971"/>
      <c r="AU71" s="971" t="s">
        <v>558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556</v>
      </c>
      <c r="C72" s="975"/>
      <c r="D72" s="975"/>
      <c r="E72" s="975"/>
      <c r="F72" s="975"/>
      <c r="G72" s="975"/>
      <c r="H72" s="975"/>
      <c r="I72" s="975"/>
      <c r="J72" s="975"/>
      <c r="K72" s="975"/>
      <c r="L72" s="975"/>
      <c r="M72" s="975"/>
      <c r="N72" s="975"/>
      <c r="O72" s="975"/>
      <c r="P72" s="976"/>
      <c r="Q72" s="977">
        <v>11048</v>
      </c>
      <c r="R72" s="971"/>
      <c r="S72" s="971"/>
      <c r="T72" s="971"/>
      <c r="U72" s="971"/>
      <c r="V72" s="971">
        <v>10962</v>
      </c>
      <c r="W72" s="971"/>
      <c r="X72" s="971"/>
      <c r="Y72" s="971"/>
      <c r="Z72" s="971"/>
      <c r="AA72" s="971">
        <v>86</v>
      </c>
      <c r="AB72" s="971"/>
      <c r="AC72" s="971"/>
      <c r="AD72" s="971"/>
      <c r="AE72" s="971"/>
      <c r="AF72" s="971">
        <v>86</v>
      </c>
      <c r="AG72" s="971"/>
      <c r="AH72" s="971"/>
      <c r="AI72" s="971"/>
      <c r="AJ72" s="971"/>
      <c r="AK72" s="971">
        <v>4624</v>
      </c>
      <c r="AL72" s="971"/>
      <c r="AM72" s="971"/>
      <c r="AN72" s="971"/>
      <c r="AO72" s="971"/>
      <c r="AP72" s="971" t="s">
        <v>558</v>
      </c>
      <c r="AQ72" s="971"/>
      <c r="AR72" s="971"/>
      <c r="AS72" s="971"/>
      <c r="AT72" s="971"/>
      <c r="AU72" s="971" t="s">
        <v>558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557</v>
      </c>
      <c r="C73" s="975"/>
      <c r="D73" s="975"/>
      <c r="E73" s="975"/>
      <c r="F73" s="975"/>
      <c r="G73" s="975"/>
      <c r="H73" s="975"/>
      <c r="I73" s="975"/>
      <c r="J73" s="975"/>
      <c r="K73" s="975"/>
      <c r="L73" s="975"/>
      <c r="M73" s="975"/>
      <c r="N73" s="975"/>
      <c r="O73" s="975"/>
      <c r="P73" s="976"/>
      <c r="Q73" s="977">
        <v>1656633</v>
      </c>
      <c r="R73" s="971"/>
      <c r="S73" s="971"/>
      <c r="T73" s="971"/>
      <c r="U73" s="971"/>
      <c r="V73" s="971">
        <v>1631442</v>
      </c>
      <c r="W73" s="971"/>
      <c r="X73" s="971"/>
      <c r="Y73" s="971"/>
      <c r="Z73" s="971"/>
      <c r="AA73" s="971">
        <v>25191</v>
      </c>
      <c r="AB73" s="971"/>
      <c r="AC73" s="971"/>
      <c r="AD73" s="971"/>
      <c r="AE73" s="971"/>
      <c r="AF73" s="971">
        <v>25191</v>
      </c>
      <c r="AG73" s="971"/>
      <c r="AH73" s="971"/>
      <c r="AI73" s="971"/>
      <c r="AJ73" s="971"/>
      <c r="AK73" s="971">
        <v>23240</v>
      </c>
      <c r="AL73" s="971"/>
      <c r="AM73" s="971"/>
      <c r="AN73" s="971"/>
      <c r="AO73" s="971"/>
      <c r="AP73" s="971" t="s">
        <v>558</v>
      </c>
      <c r="AQ73" s="971"/>
      <c r="AR73" s="971"/>
      <c r="AS73" s="971"/>
      <c r="AT73" s="971"/>
      <c r="AU73" s="971" t="s">
        <v>558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564</v>
      </c>
      <c r="C74" s="975"/>
      <c r="D74" s="975"/>
      <c r="E74" s="975"/>
      <c r="F74" s="975"/>
      <c r="G74" s="975"/>
      <c r="H74" s="975"/>
      <c r="I74" s="975"/>
      <c r="J74" s="975"/>
      <c r="K74" s="975"/>
      <c r="L74" s="975"/>
      <c r="M74" s="975"/>
      <c r="N74" s="975"/>
      <c r="O74" s="975"/>
      <c r="P74" s="976"/>
      <c r="Q74" s="977">
        <v>141</v>
      </c>
      <c r="R74" s="971"/>
      <c r="S74" s="971"/>
      <c r="T74" s="971"/>
      <c r="U74" s="971"/>
      <c r="V74" s="971">
        <v>124</v>
      </c>
      <c r="W74" s="971"/>
      <c r="X74" s="971"/>
      <c r="Y74" s="971"/>
      <c r="Z74" s="971"/>
      <c r="AA74" s="971">
        <v>18</v>
      </c>
      <c r="AB74" s="971"/>
      <c r="AC74" s="971"/>
      <c r="AD74" s="971"/>
      <c r="AE74" s="971"/>
      <c r="AF74" s="971">
        <v>18</v>
      </c>
      <c r="AG74" s="971"/>
      <c r="AH74" s="971"/>
      <c r="AI74" s="971"/>
      <c r="AJ74" s="971"/>
      <c r="AK74" s="971">
        <v>13</v>
      </c>
      <c r="AL74" s="971"/>
      <c r="AM74" s="971"/>
      <c r="AN74" s="971"/>
      <c r="AO74" s="971"/>
      <c r="AP74" s="971" t="s">
        <v>487</v>
      </c>
      <c r="AQ74" s="971"/>
      <c r="AR74" s="971"/>
      <c r="AS74" s="971"/>
      <c r="AT74" s="971"/>
      <c r="AU74" s="971" t="s">
        <v>487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25702</v>
      </c>
      <c r="AG88" s="959"/>
      <c r="AH88" s="959"/>
      <c r="AI88" s="959"/>
      <c r="AJ88" s="959"/>
      <c r="AK88" s="963"/>
      <c r="AL88" s="963"/>
      <c r="AM88" s="963"/>
      <c r="AN88" s="963"/>
      <c r="AO88" s="963"/>
      <c r="AP88" s="959">
        <v>125</v>
      </c>
      <c r="AQ88" s="959"/>
      <c r="AR88" s="959"/>
      <c r="AS88" s="959"/>
      <c r="AT88" s="959"/>
      <c r="AU88" s="959">
        <v>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1144</v>
      </c>
      <c r="CS102" s="953"/>
      <c r="CT102" s="953"/>
      <c r="CU102" s="953"/>
      <c r="CV102" s="954"/>
      <c r="CW102" s="952">
        <v>139</v>
      </c>
      <c r="CX102" s="953"/>
      <c r="CY102" s="953"/>
      <c r="CZ102" s="953"/>
      <c r="DA102" s="954"/>
      <c r="DB102" s="952">
        <v>1200</v>
      </c>
      <c r="DC102" s="953"/>
      <c r="DD102" s="953"/>
      <c r="DE102" s="953"/>
      <c r="DF102" s="954"/>
      <c r="DG102" s="952">
        <v>285</v>
      </c>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2824613</v>
      </c>
      <c r="AB110" s="889"/>
      <c r="AC110" s="889"/>
      <c r="AD110" s="889"/>
      <c r="AE110" s="890"/>
      <c r="AF110" s="891">
        <v>2928746</v>
      </c>
      <c r="AG110" s="889"/>
      <c r="AH110" s="889"/>
      <c r="AI110" s="889"/>
      <c r="AJ110" s="890"/>
      <c r="AK110" s="891">
        <v>2958464</v>
      </c>
      <c r="AL110" s="889"/>
      <c r="AM110" s="889"/>
      <c r="AN110" s="889"/>
      <c r="AO110" s="890"/>
      <c r="AP110" s="892">
        <v>6.6</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28472563</v>
      </c>
      <c r="BR110" s="842"/>
      <c r="BS110" s="842"/>
      <c r="BT110" s="842"/>
      <c r="BU110" s="842"/>
      <c r="BV110" s="842">
        <v>28307804</v>
      </c>
      <c r="BW110" s="842"/>
      <c r="BX110" s="842"/>
      <c r="BY110" s="842"/>
      <c r="BZ110" s="842"/>
      <c r="CA110" s="842">
        <v>27853857</v>
      </c>
      <c r="CB110" s="842"/>
      <c r="CC110" s="842"/>
      <c r="CD110" s="842"/>
      <c r="CE110" s="842"/>
      <c r="CF110" s="866">
        <v>62.2</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4695725</v>
      </c>
      <c r="DH110" s="842"/>
      <c r="DI110" s="842"/>
      <c r="DJ110" s="842"/>
      <c r="DK110" s="842"/>
      <c r="DL110" s="842">
        <v>1600679</v>
      </c>
      <c r="DM110" s="842"/>
      <c r="DN110" s="842"/>
      <c r="DO110" s="842"/>
      <c r="DP110" s="842"/>
      <c r="DQ110" s="842">
        <v>1377549</v>
      </c>
      <c r="DR110" s="842"/>
      <c r="DS110" s="842"/>
      <c r="DT110" s="842"/>
      <c r="DU110" s="842"/>
      <c r="DV110" s="843">
        <v>3.1</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5850196</v>
      </c>
      <c r="BR111" s="817"/>
      <c r="BS111" s="817"/>
      <c r="BT111" s="817"/>
      <c r="BU111" s="817"/>
      <c r="BV111" s="817">
        <v>2365484</v>
      </c>
      <c r="BW111" s="817"/>
      <c r="BX111" s="817"/>
      <c r="BY111" s="817"/>
      <c r="BZ111" s="817"/>
      <c r="CA111" s="817">
        <v>2273683</v>
      </c>
      <c r="CB111" s="817"/>
      <c r="CC111" s="817"/>
      <c r="CD111" s="817"/>
      <c r="CE111" s="817"/>
      <c r="CF111" s="875">
        <v>5.0999999999999996</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9417010</v>
      </c>
      <c r="BR112" s="817"/>
      <c r="BS112" s="817"/>
      <c r="BT112" s="817"/>
      <c r="BU112" s="817"/>
      <c r="BV112" s="817">
        <v>10199823</v>
      </c>
      <c r="BW112" s="817"/>
      <c r="BX112" s="817"/>
      <c r="BY112" s="817"/>
      <c r="BZ112" s="817"/>
      <c r="CA112" s="817">
        <v>12835352</v>
      </c>
      <c r="CB112" s="817"/>
      <c r="CC112" s="817"/>
      <c r="CD112" s="817"/>
      <c r="CE112" s="817"/>
      <c r="CF112" s="875">
        <v>28.7</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721195</v>
      </c>
      <c r="AB113" s="919"/>
      <c r="AC113" s="919"/>
      <c r="AD113" s="919"/>
      <c r="AE113" s="920"/>
      <c r="AF113" s="921">
        <v>782299</v>
      </c>
      <c r="AG113" s="919"/>
      <c r="AH113" s="919"/>
      <c r="AI113" s="919"/>
      <c r="AJ113" s="920"/>
      <c r="AK113" s="921">
        <v>1162503</v>
      </c>
      <c r="AL113" s="919"/>
      <c r="AM113" s="919"/>
      <c r="AN113" s="919"/>
      <c r="AO113" s="920"/>
      <c r="AP113" s="922">
        <v>2.6</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9293</v>
      </c>
      <c r="BR113" s="817"/>
      <c r="BS113" s="817"/>
      <c r="BT113" s="817"/>
      <c r="BU113" s="817"/>
      <c r="BV113" s="817">
        <v>7564</v>
      </c>
      <c r="BW113" s="817"/>
      <c r="BX113" s="817"/>
      <c r="BY113" s="817"/>
      <c r="BZ113" s="817"/>
      <c r="CA113" s="817">
        <v>6144</v>
      </c>
      <c r="CB113" s="817"/>
      <c r="CC113" s="817"/>
      <c r="CD113" s="817"/>
      <c r="CE113" s="817"/>
      <c r="CF113" s="875">
        <v>0</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1511</v>
      </c>
      <c r="AB114" s="780"/>
      <c r="AC114" s="780"/>
      <c r="AD114" s="780"/>
      <c r="AE114" s="781"/>
      <c r="AF114" s="782">
        <v>1594</v>
      </c>
      <c r="AG114" s="780"/>
      <c r="AH114" s="780"/>
      <c r="AI114" s="780"/>
      <c r="AJ114" s="781"/>
      <c r="AK114" s="782">
        <v>1628</v>
      </c>
      <c r="AL114" s="780"/>
      <c r="AM114" s="780"/>
      <c r="AN114" s="780"/>
      <c r="AO114" s="781"/>
      <c r="AP114" s="824">
        <v>0</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8614790</v>
      </c>
      <c r="BR114" s="817"/>
      <c r="BS114" s="817"/>
      <c r="BT114" s="817"/>
      <c r="BU114" s="817"/>
      <c r="BV114" s="817">
        <v>8819471</v>
      </c>
      <c r="BW114" s="817"/>
      <c r="BX114" s="817"/>
      <c r="BY114" s="817"/>
      <c r="BZ114" s="817"/>
      <c r="CA114" s="817">
        <v>8715239</v>
      </c>
      <c r="CB114" s="817"/>
      <c r="CC114" s="817"/>
      <c r="CD114" s="817"/>
      <c r="CE114" s="817"/>
      <c r="CF114" s="875">
        <v>19.5</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270235</v>
      </c>
      <c r="AB115" s="919"/>
      <c r="AC115" s="919"/>
      <c r="AD115" s="919"/>
      <c r="AE115" s="920"/>
      <c r="AF115" s="921">
        <v>474712</v>
      </c>
      <c r="AG115" s="919"/>
      <c r="AH115" s="919"/>
      <c r="AI115" s="919"/>
      <c r="AJ115" s="920"/>
      <c r="AK115" s="921">
        <v>349100</v>
      </c>
      <c r="AL115" s="919"/>
      <c r="AM115" s="919"/>
      <c r="AN115" s="919"/>
      <c r="AO115" s="920"/>
      <c r="AP115" s="922">
        <v>0.8</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611798</v>
      </c>
      <c r="DH115" s="780"/>
      <c r="DI115" s="780"/>
      <c r="DJ115" s="780"/>
      <c r="DK115" s="781"/>
      <c r="DL115" s="782">
        <v>302561</v>
      </c>
      <c r="DM115" s="780"/>
      <c r="DN115" s="780"/>
      <c r="DO115" s="780"/>
      <c r="DP115" s="781"/>
      <c r="DQ115" s="782">
        <v>509868</v>
      </c>
      <c r="DR115" s="780"/>
      <c r="DS115" s="780"/>
      <c r="DT115" s="780"/>
      <c r="DU115" s="781"/>
      <c r="DV115" s="824">
        <v>1.1000000000000001</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28167</v>
      </c>
      <c r="DH116" s="780"/>
      <c r="DI116" s="780"/>
      <c r="DJ116" s="780"/>
      <c r="DK116" s="781"/>
      <c r="DL116" s="782">
        <v>18778</v>
      </c>
      <c r="DM116" s="780"/>
      <c r="DN116" s="780"/>
      <c r="DO116" s="780"/>
      <c r="DP116" s="781"/>
      <c r="DQ116" s="782">
        <v>9389</v>
      </c>
      <c r="DR116" s="780"/>
      <c r="DS116" s="780"/>
      <c r="DT116" s="780"/>
      <c r="DU116" s="781"/>
      <c r="DV116" s="824">
        <v>0</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3817554</v>
      </c>
      <c r="AB117" s="903"/>
      <c r="AC117" s="903"/>
      <c r="AD117" s="903"/>
      <c r="AE117" s="904"/>
      <c r="AF117" s="905">
        <v>4187351</v>
      </c>
      <c r="AG117" s="903"/>
      <c r="AH117" s="903"/>
      <c r="AI117" s="903"/>
      <c r="AJ117" s="904"/>
      <c r="AK117" s="905">
        <v>4471695</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154434</v>
      </c>
      <c r="AB119" s="889"/>
      <c r="AC119" s="889"/>
      <c r="AD119" s="889"/>
      <c r="AE119" s="890"/>
      <c r="AF119" s="891">
        <v>212519</v>
      </c>
      <c r="AG119" s="889"/>
      <c r="AH119" s="889"/>
      <c r="AI119" s="889"/>
      <c r="AJ119" s="890"/>
      <c r="AK119" s="891">
        <v>223129</v>
      </c>
      <c r="AL119" s="889"/>
      <c r="AM119" s="889"/>
      <c r="AN119" s="889"/>
      <c r="AO119" s="890"/>
      <c r="AP119" s="892">
        <v>0.5</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52363852</v>
      </c>
      <c r="BR119" s="845"/>
      <c r="BS119" s="845"/>
      <c r="BT119" s="845"/>
      <c r="BU119" s="845"/>
      <c r="BV119" s="845">
        <v>49700146</v>
      </c>
      <c r="BW119" s="845"/>
      <c r="BX119" s="845"/>
      <c r="BY119" s="845"/>
      <c r="BZ119" s="845"/>
      <c r="CA119" s="845">
        <v>51684275</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514506</v>
      </c>
      <c r="DH119" s="764"/>
      <c r="DI119" s="764"/>
      <c r="DJ119" s="764"/>
      <c r="DK119" s="765"/>
      <c r="DL119" s="766">
        <v>443466</v>
      </c>
      <c r="DM119" s="764"/>
      <c r="DN119" s="764"/>
      <c r="DO119" s="764"/>
      <c r="DP119" s="765"/>
      <c r="DQ119" s="766">
        <v>376877</v>
      </c>
      <c r="DR119" s="764"/>
      <c r="DS119" s="764"/>
      <c r="DT119" s="764"/>
      <c r="DU119" s="765"/>
      <c r="DV119" s="848">
        <v>0.8</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43503270</v>
      </c>
      <c r="BR120" s="842"/>
      <c r="BS120" s="842"/>
      <c r="BT120" s="842"/>
      <c r="BU120" s="842"/>
      <c r="BV120" s="842">
        <v>48912744</v>
      </c>
      <c r="BW120" s="842"/>
      <c r="BX120" s="842"/>
      <c r="BY120" s="842"/>
      <c r="BZ120" s="842"/>
      <c r="CA120" s="842">
        <v>53279994</v>
      </c>
      <c r="CB120" s="842"/>
      <c r="CC120" s="842"/>
      <c r="CD120" s="842"/>
      <c r="CE120" s="842"/>
      <c r="CF120" s="866">
        <v>119</v>
      </c>
      <c r="CG120" s="867"/>
      <c r="CH120" s="867"/>
      <c r="CI120" s="867"/>
      <c r="CJ120" s="867"/>
      <c r="CK120" s="868" t="s">
        <v>445</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9417010</v>
      </c>
      <c r="DH120" s="842"/>
      <c r="DI120" s="842"/>
      <c r="DJ120" s="842"/>
      <c r="DK120" s="842"/>
      <c r="DL120" s="842">
        <v>10199823</v>
      </c>
      <c r="DM120" s="842"/>
      <c r="DN120" s="842"/>
      <c r="DO120" s="842"/>
      <c r="DP120" s="842"/>
      <c r="DQ120" s="842">
        <v>12835352</v>
      </c>
      <c r="DR120" s="842"/>
      <c r="DS120" s="842"/>
      <c r="DT120" s="842"/>
      <c r="DU120" s="842"/>
      <c r="DV120" s="843">
        <v>28.7</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13036934</v>
      </c>
      <c r="BR121" s="817"/>
      <c r="BS121" s="817"/>
      <c r="BT121" s="817"/>
      <c r="BU121" s="817"/>
      <c r="BV121" s="817">
        <v>13037217</v>
      </c>
      <c r="BW121" s="817"/>
      <c r="BX121" s="817"/>
      <c r="BY121" s="817"/>
      <c r="BZ121" s="817"/>
      <c r="CA121" s="817">
        <v>15464261</v>
      </c>
      <c r="CB121" s="817"/>
      <c r="CC121" s="817"/>
      <c r="CD121" s="817"/>
      <c r="CE121" s="817"/>
      <c r="CF121" s="875">
        <v>34.5</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14237000</v>
      </c>
      <c r="BR122" s="845"/>
      <c r="BS122" s="845"/>
      <c r="BT122" s="845"/>
      <c r="BU122" s="845"/>
      <c r="BV122" s="845">
        <v>13466550</v>
      </c>
      <c r="BW122" s="845"/>
      <c r="BX122" s="845"/>
      <c r="BY122" s="845"/>
      <c r="BZ122" s="845"/>
      <c r="CA122" s="845">
        <v>12262795</v>
      </c>
      <c r="CB122" s="845"/>
      <c r="CC122" s="845"/>
      <c r="CD122" s="845"/>
      <c r="CE122" s="845"/>
      <c r="CF122" s="846">
        <v>27.4</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70777204</v>
      </c>
      <c r="BR123" s="833"/>
      <c r="BS123" s="833"/>
      <c r="BT123" s="833"/>
      <c r="BU123" s="833"/>
      <c r="BV123" s="833">
        <v>75416511</v>
      </c>
      <c r="BW123" s="833"/>
      <c r="BX123" s="833"/>
      <c r="BY123" s="833"/>
      <c r="BZ123" s="833"/>
      <c r="CA123" s="833">
        <v>81007050</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115017</v>
      </c>
      <c r="AB126" s="780"/>
      <c r="AC126" s="780"/>
      <c r="AD126" s="780"/>
      <c r="AE126" s="781"/>
      <c r="AF126" s="782">
        <v>261809</v>
      </c>
      <c r="AG126" s="780"/>
      <c r="AH126" s="780"/>
      <c r="AI126" s="780"/>
      <c r="AJ126" s="781"/>
      <c r="AK126" s="782">
        <v>125777</v>
      </c>
      <c r="AL126" s="780"/>
      <c r="AM126" s="780"/>
      <c r="AN126" s="780"/>
      <c r="AO126" s="781"/>
      <c r="AP126" s="824">
        <v>0.3</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784</v>
      </c>
      <c r="AB127" s="780"/>
      <c r="AC127" s="780"/>
      <c r="AD127" s="780"/>
      <c r="AE127" s="781"/>
      <c r="AF127" s="782">
        <v>384</v>
      </c>
      <c r="AG127" s="780"/>
      <c r="AH127" s="780"/>
      <c r="AI127" s="780"/>
      <c r="AJ127" s="781"/>
      <c r="AK127" s="782">
        <v>194</v>
      </c>
      <c r="AL127" s="780"/>
      <c r="AM127" s="780"/>
      <c r="AN127" s="780"/>
      <c r="AO127" s="781"/>
      <c r="AP127" s="824">
        <v>0</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951725</v>
      </c>
      <c r="AB128" s="801"/>
      <c r="AC128" s="801"/>
      <c r="AD128" s="801"/>
      <c r="AE128" s="802"/>
      <c r="AF128" s="803">
        <v>1229432</v>
      </c>
      <c r="AG128" s="801"/>
      <c r="AH128" s="801"/>
      <c r="AI128" s="801"/>
      <c r="AJ128" s="802"/>
      <c r="AK128" s="803">
        <v>1210836</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11.32</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43649799</v>
      </c>
      <c r="AB129" s="780"/>
      <c r="AC129" s="780"/>
      <c r="AD129" s="780"/>
      <c r="AE129" s="781"/>
      <c r="AF129" s="782">
        <v>45075124</v>
      </c>
      <c r="AG129" s="780"/>
      <c r="AH129" s="780"/>
      <c r="AI129" s="780"/>
      <c r="AJ129" s="781"/>
      <c r="AK129" s="782">
        <v>46186291</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16.32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1711387</v>
      </c>
      <c r="AB130" s="780"/>
      <c r="AC130" s="780"/>
      <c r="AD130" s="780"/>
      <c r="AE130" s="781"/>
      <c r="AF130" s="782">
        <v>1581321</v>
      </c>
      <c r="AG130" s="780"/>
      <c r="AH130" s="780"/>
      <c r="AI130" s="780"/>
      <c r="AJ130" s="781"/>
      <c r="AK130" s="782">
        <v>1421701</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3.3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41938412</v>
      </c>
      <c r="AB131" s="764"/>
      <c r="AC131" s="764"/>
      <c r="AD131" s="764"/>
      <c r="AE131" s="765"/>
      <c r="AF131" s="766">
        <v>43493803</v>
      </c>
      <c r="AG131" s="764"/>
      <c r="AH131" s="764"/>
      <c r="AI131" s="764"/>
      <c r="AJ131" s="765"/>
      <c r="AK131" s="766">
        <v>44764590</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2.7527086459999999</v>
      </c>
      <c r="AB132" s="745"/>
      <c r="AC132" s="745"/>
      <c r="AD132" s="745"/>
      <c r="AE132" s="746"/>
      <c r="AF132" s="747">
        <v>3.16504355</v>
      </c>
      <c r="AG132" s="745"/>
      <c r="AH132" s="745"/>
      <c r="AI132" s="745"/>
      <c r="AJ132" s="746"/>
      <c r="AK132" s="747">
        <v>4.1085118270000001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1.9</v>
      </c>
      <c r="AB133" s="724"/>
      <c r="AC133" s="724"/>
      <c r="AD133" s="724"/>
      <c r="AE133" s="725"/>
      <c r="AF133" s="723">
        <v>2.7</v>
      </c>
      <c r="AG133" s="724"/>
      <c r="AH133" s="724"/>
      <c r="AI133" s="724"/>
      <c r="AJ133" s="725"/>
      <c r="AK133" s="723">
        <v>3.3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jFI9I6b2XTJe8vPhhdkbPiqEH/lm6j9cHekJu7EwlQTFNr+SWGpJS+p1wYOjc/tA9rcKcyd/KG00LfYllHAVQ==" saltValue="MPknNptuaMxxEv3FaGUba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TOI3lLnXcTSz1TtgpVXUs6+jYnqYyCVwEJQUfokg10bzAVJXWwrOKeVo17nlD7wKMHksljKQ+Odnu5vird5zLA==" saltValue="Y8Lm9hIiq8Cq/5rVEaAJ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kRv5Hu5GwGnqLCMdWTA/F/itizTC7dwhjKj7cRX/DVQDQ0juknjznqzH/Iy3IiOU/rpwYqWsd25tJLrbcsBJQ==" saltValue="+IVjw/Cme7XrVRb6C/cFr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11963479</v>
      </c>
      <c r="AP9" s="269">
        <v>64231</v>
      </c>
      <c r="AQ9" s="270">
        <v>66742</v>
      </c>
      <c r="AR9" s="271">
        <v>-3.8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49803</v>
      </c>
      <c r="AP10" s="272">
        <v>267</v>
      </c>
      <c r="AQ10" s="273">
        <v>1287</v>
      </c>
      <c r="AR10" s="274">
        <v>-79.3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94981</v>
      </c>
      <c r="AP11" s="272">
        <v>510</v>
      </c>
      <c r="AQ11" s="273">
        <v>1074</v>
      </c>
      <c r="AR11" s="274">
        <v>-52.5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41</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487992</v>
      </c>
      <c r="AP13" s="272">
        <v>2620</v>
      </c>
      <c r="AQ13" s="273">
        <v>2303</v>
      </c>
      <c r="AR13" s="274">
        <v>13.8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139819</v>
      </c>
      <c r="AP14" s="272">
        <v>751</v>
      </c>
      <c r="AQ14" s="273">
        <v>1496</v>
      </c>
      <c r="AR14" s="274">
        <v>-49.8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-831141</v>
      </c>
      <c r="AP15" s="272">
        <v>-4462</v>
      </c>
      <c r="AQ15" s="273">
        <v>-3858</v>
      </c>
      <c r="AR15" s="274">
        <v>15.7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11904933</v>
      </c>
      <c r="AP16" s="272">
        <v>63917</v>
      </c>
      <c r="AQ16" s="273">
        <v>69084</v>
      </c>
      <c r="AR16" s="274">
        <v>-7.5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5.29</v>
      </c>
      <c r="AP21" s="286">
        <v>6.14</v>
      </c>
      <c r="AQ21" s="287">
        <v>-0.85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98.4</v>
      </c>
      <c r="AP22" s="291">
        <v>99.7</v>
      </c>
      <c r="AQ22" s="292">
        <v>-1.3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2958464</v>
      </c>
      <c r="AP32" s="300">
        <v>15884</v>
      </c>
      <c r="AQ32" s="301">
        <v>26372</v>
      </c>
      <c r="AR32" s="302">
        <v>-39.799999999999997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v>3</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v>27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1162503</v>
      </c>
      <c r="AP35" s="300">
        <v>6241</v>
      </c>
      <c r="AQ35" s="301">
        <v>5235</v>
      </c>
      <c r="AR35" s="302">
        <v>19.2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1628</v>
      </c>
      <c r="AP36" s="300">
        <v>9</v>
      </c>
      <c r="AQ36" s="301">
        <v>476</v>
      </c>
      <c r="AR36" s="302">
        <v>-98.1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349100</v>
      </c>
      <c r="AP37" s="300">
        <v>1874</v>
      </c>
      <c r="AQ37" s="301">
        <v>969</v>
      </c>
      <c r="AR37" s="302">
        <v>93.4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t="s">
        <v>487</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-1210836</v>
      </c>
      <c r="AP39" s="300">
        <v>-6501</v>
      </c>
      <c r="AQ39" s="301">
        <v>-7307</v>
      </c>
      <c r="AR39" s="302">
        <v>-11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-1421701</v>
      </c>
      <c r="AP40" s="300">
        <v>-7633</v>
      </c>
      <c r="AQ40" s="301">
        <v>-17667</v>
      </c>
      <c r="AR40" s="302">
        <v>-56.8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1839158</v>
      </c>
      <c r="AP41" s="300">
        <v>9874</v>
      </c>
      <c r="AQ41" s="301">
        <v>8108</v>
      </c>
      <c r="AR41" s="302">
        <v>21.8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8513707</v>
      </c>
      <c r="AN51" s="322">
        <v>46126</v>
      </c>
      <c r="AO51" s="323">
        <v>33.1</v>
      </c>
      <c r="AP51" s="324">
        <v>39221</v>
      </c>
      <c r="AQ51" s="325">
        <v>4.2</v>
      </c>
      <c r="AR51" s="326">
        <v>28.9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6422474</v>
      </c>
      <c r="AN52" s="330">
        <v>34796</v>
      </c>
      <c r="AO52" s="331">
        <v>23.8</v>
      </c>
      <c r="AP52" s="332">
        <v>24821</v>
      </c>
      <c r="AQ52" s="333">
        <v>-0.5</v>
      </c>
      <c r="AR52" s="334">
        <v>24.3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8962197</v>
      </c>
      <c r="AN53" s="322">
        <v>48412</v>
      </c>
      <c r="AO53" s="323">
        <v>5</v>
      </c>
      <c r="AP53" s="324">
        <v>38566</v>
      </c>
      <c r="AQ53" s="325">
        <v>-1.7</v>
      </c>
      <c r="AR53" s="326">
        <v>6.7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5874988</v>
      </c>
      <c r="AN54" s="330">
        <v>31735</v>
      </c>
      <c r="AO54" s="331">
        <v>-8.8000000000000007</v>
      </c>
      <c r="AP54" s="332">
        <v>24059</v>
      </c>
      <c r="AQ54" s="333">
        <v>-3.1</v>
      </c>
      <c r="AR54" s="334">
        <v>-5.7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14482514</v>
      </c>
      <c r="AN55" s="322">
        <v>78080</v>
      </c>
      <c r="AO55" s="323">
        <v>61.3</v>
      </c>
      <c r="AP55" s="324">
        <v>35156</v>
      </c>
      <c r="AQ55" s="325">
        <v>-8.8000000000000007</v>
      </c>
      <c r="AR55" s="326">
        <v>70.099999999999994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7552121</v>
      </c>
      <c r="AN56" s="330">
        <v>40716</v>
      </c>
      <c r="AO56" s="331">
        <v>28.3</v>
      </c>
      <c r="AP56" s="332">
        <v>22430</v>
      </c>
      <c r="AQ56" s="333">
        <v>-6.8</v>
      </c>
      <c r="AR56" s="334">
        <v>35.1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8707770</v>
      </c>
      <c r="AN57" s="322">
        <v>46860</v>
      </c>
      <c r="AO57" s="323">
        <v>-40</v>
      </c>
      <c r="AP57" s="324">
        <v>37029</v>
      </c>
      <c r="AQ57" s="325">
        <v>5.3</v>
      </c>
      <c r="AR57" s="326">
        <v>-45.3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5487999</v>
      </c>
      <c r="AN58" s="330">
        <v>29533</v>
      </c>
      <c r="AO58" s="331">
        <v>-27.5</v>
      </c>
      <c r="AP58" s="332">
        <v>23232</v>
      </c>
      <c r="AQ58" s="333">
        <v>3.6</v>
      </c>
      <c r="AR58" s="334">
        <v>-31.1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8120094</v>
      </c>
      <c r="AN59" s="322">
        <v>43596</v>
      </c>
      <c r="AO59" s="323">
        <v>-7</v>
      </c>
      <c r="AP59" s="324">
        <v>44805</v>
      </c>
      <c r="AQ59" s="325">
        <v>21</v>
      </c>
      <c r="AR59" s="326">
        <v>-28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5495306</v>
      </c>
      <c r="AN60" s="330">
        <v>29504</v>
      </c>
      <c r="AO60" s="331">
        <v>-0.1</v>
      </c>
      <c r="AP60" s="332">
        <v>29857</v>
      </c>
      <c r="AQ60" s="333">
        <v>28.5</v>
      </c>
      <c r="AR60" s="334">
        <v>-28.6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9757256</v>
      </c>
      <c r="AN61" s="337">
        <v>52615</v>
      </c>
      <c r="AO61" s="338">
        <v>10.5</v>
      </c>
      <c r="AP61" s="339">
        <v>38955</v>
      </c>
      <c r="AQ61" s="340">
        <v>4</v>
      </c>
      <c r="AR61" s="326">
        <v>6.5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6166578</v>
      </c>
      <c r="AN62" s="330">
        <v>33257</v>
      </c>
      <c r="AO62" s="331">
        <v>3.1</v>
      </c>
      <c r="AP62" s="332">
        <v>24880</v>
      </c>
      <c r="AQ62" s="333">
        <v>4.3</v>
      </c>
      <c r="AR62" s="334">
        <v>-1.2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dOc9RgTZh3hzLtFge0HS7K9Df6OGBjhVt25yok1bhRpgV+BGBwg5pzecLTf98HGE7icUPGt/MrQJkRYApBEn2A==" saltValue="bHAZEw97YFH8444DQfJaI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S8xYFjFIQsuDe7PJkUUHJ2jKgNdscbm/XKtcuReU44cQXP1yNbmsaj8uJCNz06o4fVwBNz1UObgoHfYxNtk62w==" saltValue="zWiOovaP62By7gBD+Vr/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qNU77MiTMGqLXbVWsUw/emR/En/RXxks6n+0mZggQUMyrJgojcoxmz8zJcwrn4jUEulx66tx5qA7K4ikRCOIFg==" saltValue="mcgq7jsc1AAT8DtXnJC6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24.69</v>
      </c>
      <c r="G47" s="12">
        <v>25.53</v>
      </c>
      <c r="H47" s="12">
        <v>25.99</v>
      </c>
      <c r="I47" s="12">
        <v>26.5</v>
      </c>
      <c r="J47" s="13">
        <v>25.87</v>
      </c>
    </row>
    <row r="48" spans="2:10" ht="57.75" customHeight="1" x14ac:dyDescent="0.15">
      <c r="B48" s="14"/>
      <c r="C48" s="1141" t="s">
        <v>4</v>
      </c>
      <c r="D48" s="1141"/>
      <c r="E48" s="1142"/>
      <c r="F48" s="15">
        <v>12.73</v>
      </c>
      <c r="G48" s="16">
        <v>16.04</v>
      </c>
      <c r="H48" s="16">
        <v>11.9</v>
      </c>
      <c r="I48" s="16">
        <v>9.27</v>
      </c>
      <c r="J48" s="17">
        <v>7.39</v>
      </c>
    </row>
    <row r="49" spans="2:10" ht="57.75" customHeight="1" thickBot="1" x14ac:dyDescent="0.2">
      <c r="B49" s="18"/>
      <c r="C49" s="1143" t="s">
        <v>5</v>
      </c>
      <c r="D49" s="1143"/>
      <c r="E49" s="1144"/>
      <c r="F49" s="19">
        <v>1.96</v>
      </c>
      <c r="G49" s="20">
        <v>2.88</v>
      </c>
      <c r="H49" s="20" t="s">
        <v>530</v>
      </c>
      <c r="I49" s="20" t="s">
        <v>531</v>
      </c>
      <c r="J49" s="21" t="s">
        <v>532</v>
      </c>
    </row>
    <row r="50" spans="2:10" x14ac:dyDescent="0.15"/>
  </sheetData>
  <sheetProtection algorithmName="SHA-512" hashValue="ZqtEhY5Xm4wECRCmzvhqJ0D2JTmxGXEKndAbESq5eUgoK4z6g51cOLl58zWaWOFUIacMxi0/iKhY1VkvWZaXkQ==" saltValue="j1mSVFm7U7igxVhx0grL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2026-03-12T05:32:36Z</cp:lastPrinted>
  <dcterms:created xsi:type="dcterms:W3CDTF">2026-02-23T05:52:42Z</dcterms:created>
  <dcterms:modified xsi:type="dcterms:W3CDTF">2026-03-23T06:19:26Z</dcterms:modified>
</cp:coreProperties>
</file>